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EBO\EBO 2023-2026\3 Toelichtingen en sjablonen bedrijven\"/>
    </mc:Choice>
  </mc:AlternateContent>
  <xr:revisionPtr revIDLastSave="0" documentId="13_ncr:1_{B23B82FA-B590-48E0-863B-57405B709DCD}" xr6:coauthVersionLast="47" xr6:coauthVersionMax="47" xr10:uidLastSave="{00000000-0000-0000-0000-000000000000}"/>
  <bookViews>
    <workbookView xWindow="-108" yWindow="-108" windowWidth="23256" windowHeight="12576" tabRatio="847" xr2:uid="{00000000-000D-0000-FFFF-FFFF00000000}"/>
  </bookViews>
  <sheets>
    <sheet name="Handleiding" sheetId="16" r:id="rId1"/>
    <sheet name="Administratieve gegevens" sheetId="5" r:id="rId2"/>
    <sheet name="Emissies site 1" sheetId="1" r:id="rId3"/>
    <sheet name="Emissies site 2" sheetId="11" r:id="rId4"/>
    <sheet name="Emissies site 3" sheetId="12" r:id="rId5"/>
    <sheet name="Emissies site 4" sheetId="13" r:id="rId6"/>
    <sheet name="Emissies site 5" sheetId="14" r:id="rId7"/>
    <sheet name="Emissies totaal" sheetId="15" r:id="rId8"/>
    <sheet name="Scenario's" sheetId="4" r:id="rId9"/>
    <sheet name="Maatregelen" sheetId="8" r:id="rId10"/>
    <sheet name="Randvoorwaarden"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2" i="4" l="1"/>
  <c r="J20" i="14"/>
  <c r="I20" i="14"/>
  <c r="H20" i="14"/>
  <c r="G20" i="14"/>
  <c r="J20" i="13"/>
  <c r="I20" i="13"/>
  <c r="H20" i="13"/>
  <c r="G20" i="13"/>
  <c r="J20" i="12"/>
  <c r="I20" i="12"/>
  <c r="H20" i="12"/>
  <c r="G20" i="12"/>
  <c r="J20" i="11"/>
  <c r="I20" i="11"/>
  <c r="H20" i="11"/>
  <c r="G20" i="11"/>
  <c r="H20" i="1"/>
  <c r="I20" i="1"/>
  <c r="J20" i="1"/>
  <c r="G20" i="1"/>
  <c r="H32" i="15" l="1"/>
  <c r="I32" i="15"/>
  <c r="J32" i="15"/>
  <c r="G32" i="15"/>
  <c r="T187" i="4"/>
  <c r="T194" i="4" s="1"/>
  <c r="J187" i="4"/>
  <c r="J194" i="4" s="1"/>
  <c r="AF97" i="4"/>
  <c r="AD97" i="4"/>
  <c r="AB97" i="4"/>
  <c r="AG96" i="4"/>
  <c r="AE96" i="4"/>
  <c r="AC96" i="4"/>
  <c r="AF75" i="4"/>
  <c r="AD75" i="4"/>
  <c r="AB75" i="4"/>
  <c r="AG74" i="4"/>
  <c r="AE74" i="4"/>
  <c r="AC74" i="4"/>
  <c r="AF53" i="4"/>
  <c r="AD53" i="4"/>
  <c r="AB53" i="4"/>
  <c r="AG52" i="4"/>
  <c r="AE52" i="4"/>
  <c r="AC52" i="4"/>
  <c r="AF31" i="4"/>
  <c r="AD31" i="4"/>
  <c r="AB31" i="4"/>
  <c r="AG30" i="4"/>
  <c r="AE30" i="4"/>
  <c r="AC30" i="4"/>
  <c r="Z97" i="4"/>
  <c r="AG97" i="4" s="1"/>
  <c r="X97" i="4"/>
  <c r="AE97" i="4" s="1"/>
  <c r="V97" i="4"/>
  <c r="AC97" i="4" s="1"/>
  <c r="Y96" i="4"/>
  <c r="AF96" i="4" s="1"/>
  <c r="W96" i="4"/>
  <c r="AD96" i="4" s="1"/>
  <c r="U96" i="4"/>
  <c r="AB96" i="4" s="1"/>
  <c r="Z75" i="4"/>
  <c r="AG75" i="4" s="1"/>
  <c r="X75" i="4"/>
  <c r="AE75" i="4" s="1"/>
  <c r="V75" i="4"/>
  <c r="AC75" i="4" s="1"/>
  <c r="Y74" i="4"/>
  <c r="AF74" i="4" s="1"/>
  <c r="W74" i="4"/>
  <c r="AD74" i="4" s="1"/>
  <c r="U74" i="4"/>
  <c r="AB74" i="4" s="1"/>
  <c r="Z53" i="4"/>
  <c r="AG53" i="4" s="1"/>
  <c r="X53" i="4"/>
  <c r="AE53" i="4" s="1"/>
  <c r="V53" i="4"/>
  <c r="AC53" i="4" s="1"/>
  <c r="Y52" i="4"/>
  <c r="AF52" i="4" s="1"/>
  <c r="W52" i="4"/>
  <c r="AD52" i="4" s="1"/>
  <c r="U52" i="4"/>
  <c r="AB52" i="4" s="1"/>
  <c r="Z31" i="4"/>
  <c r="AG31" i="4" s="1"/>
  <c r="X31" i="4"/>
  <c r="AE31" i="4" s="1"/>
  <c r="V31" i="4"/>
  <c r="AC31" i="4" s="1"/>
  <c r="Y30" i="4"/>
  <c r="AF30" i="4" s="1"/>
  <c r="W30" i="4"/>
  <c r="AD30" i="4" s="1"/>
  <c r="U30" i="4"/>
  <c r="AB30" i="4" s="1"/>
  <c r="H33" i="15"/>
  <c r="I33" i="15"/>
  <c r="J33" i="15"/>
  <c r="G33" i="15"/>
  <c r="Q123" i="14"/>
  <c r="P123" i="14"/>
  <c r="O123" i="14"/>
  <c r="N123" i="14"/>
  <c r="M123" i="14"/>
  <c r="L123" i="14"/>
  <c r="K123" i="14"/>
  <c r="J123" i="14"/>
  <c r="I123" i="14"/>
  <c r="H123" i="14"/>
  <c r="G123" i="14"/>
  <c r="F123" i="14"/>
  <c r="E123" i="14"/>
  <c r="D123" i="14"/>
  <c r="C123" i="14"/>
  <c r="Q122" i="14"/>
  <c r="P122" i="14"/>
  <c r="O122" i="14"/>
  <c r="N122" i="14"/>
  <c r="M122" i="14"/>
  <c r="L122" i="14"/>
  <c r="K122" i="14"/>
  <c r="J122" i="14"/>
  <c r="I122" i="14"/>
  <c r="H122" i="14"/>
  <c r="G122" i="14"/>
  <c r="F122" i="14"/>
  <c r="E122" i="14"/>
  <c r="D122" i="14"/>
  <c r="C122" i="14"/>
  <c r="J42" i="14"/>
  <c r="I42" i="14"/>
  <c r="H42" i="14"/>
  <c r="G42" i="14"/>
  <c r="J41" i="14"/>
  <c r="I41" i="14"/>
  <c r="I44" i="14" s="1"/>
  <c r="I55" i="14" s="1"/>
  <c r="H41" i="14"/>
  <c r="H44" i="14" s="1"/>
  <c r="H55" i="14" s="1"/>
  <c r="G41" i="14"/>
  <c r="K36" i="14"/>
  <c r="K33" i="14"/>
  <c r="K32" i="14"/>
  <c r="J22" i="14"/>
  <c r="I22" i="14"/>
  <c r="H22" i="14"/>
  <c r="G22" i="14"/>
  <c r="B22" i="14"/>
  <c r="J21" i="14"/>
  <c r="I21" i="14"/>
  <c r="H21" i="14"/>
  <c r="G21" i="14"/>
  <c r="B21" i="14"/>
  <c r="J19" i="14"/>
  <c r="I19" i="14"/>
  <c r="H19" i="14"/>
  <c r="G19" i="14"/>
  <c r="B19" i="14"/>
  <c r="J18" i="14"/>
  <c r="I18" i="14"/>
  <c r="I53" i="14" s="1"/>
  <c r="H18" i="14"/>
  <c r="G18" i="14"/>
  <c r="G53" i="14" s="1"/>
  <c r="K14" i="14"/>
  <c r="K22" i="14" s="1"/>
  <c r="K13" i="14"/>
  <c r="K21" i="14" s="1"/>
  <c r="K12" i="14"/>
  <c r="K20" i="14" s="1"/>
  <c r="K11" i="14"/>
  <c r="K19" i="14" s="1"/>
  <c r="K10" i="14"/>
  <c r="K18" i="14" s="1"/>
  <c r="Q123" i="13"/>
  <c r="P123" i="13"/>
  <c r="O123" i="13"/>
  <c r="N123" i="13"/>
  <c r="M123" i="13"/>
  <c r="L123" i="13"/>
  <c r="K123" i="13"/>
  <c r="J123" i="13"/>
  <c r="I123" i="13"/>
  <c r="H123" i="13"/>
  <c r="G123" i="13"/>
  <c r="F123" i="13"/>
  <c r="E123" i="13"/>
  <c r="D123" i="13"/>
  <c r="C123" i="13"/>
  <c r="Q122" i="13"/>
  <c r="P122" i="13"/>
  <c r="O122" i="13"/>
  <c r="N122" i="13"/>
  <c r="M122" i="13"/>
  <c r="L122" i="13"/>
  <c r="K122" i="13"/>
  <c r="J122" i="13"/>
  <c r="I122" i="13"/>
  <c r="H122" i="13"/>
  <c r="G122" i="13"/>
  <c r="F122" i="13"/>
  <c r="E122" i="13"/>
  <c r="D122" i="13"/>
  <c r="C122" i="13"/>
  <c r="J42" i="13"/>
  <c r="I42" i="13"/>
  <c r="H42" i="13"/>
  <c r="G42" i="13"/>
  <c r="J41" i="13"/>
  <c r="I41" i="13"/>
  <c r="H41" i="13"/>
  <c r="G41" i="13"/>
  <c r="G44" i="13" s="1"/>
  <c r="G55" i="13" s="1"/>
  <c r="K36" i="13"/>
  <c r="K33" i="13"/>
  <c r="K32" i="13"/>
  <c r="J22" i="13"/>
  <c r="I22" i="13"/>
  <c r="H22" i="13"/>
  <c r="G22" i="13"/>
  <c r="B22" i="13"/>
  <c r="J21" i="13"/>
  <c r="I21" i="13"/>
  <c r="H21" i="13"/>
  <c r="G21" i="13"/>
  <c r="B21" i="13"/>
  <c r="J19" i="13"/>
  <c r="I19" i="13"/>
  <c r="H19" i="13"/>
  <c r="G19" i="13"/>
  <c r="B19" i="13"/>
  <c r="J18" i="13"/>
  <c r="J53" i="13" s="1"/>
  <c r="I18" i="13"/>
  <c r="H18" i="13"/>
  <c r="G18" i="13"/>
  <c r="G53" i="13" s="1"/>
  <c r="K14" i="13"/>
  <c r="K22" i="13" s="1"/>
  <c r="K13" i="13"/>
  <c r="K21" i="13" s="1"/>
  <c r="K12" i="13"/>
  <c r="K20" i="13" s="1"/>
  <c r="K11" i="13"/>
  <c r="K19" i="13" s="1"/>
  <c r="K10" i="13"/>
  <c r="K18" i="13" s="1"/>
  <c r="Q123" i="12"/>
  <c r="P123" i="12"/>
  <c r="O123" i="12"/>
  <c r="N123" i="12"/>
  <c r="M123" i="12"/>
  <c r="L123" i="12"/>
  <c r="K123" i="12"/>
  <c r="J123" i="12"/>
  <c r="I123" i="12"/>
  <c r="H123" i="12"/>
  <c r="G123" i="12"/>
  <c r="F123" i="12"/>
  <c r="E123" i="12"/>
  <c r="D123" i="12"/>
  <c r="C123" i="12"/>
  <c r="Q122" i="12"/>
  <c r="P122" i="12"/>
  <c r="O122" i="12"/>
  <c r="N122" i="12"/>
  <c r="M122" i="12"/>
  <c r="L122" i="12"/>
  <c r="K122" i="12"/>
  <c r="J122" i="12"/>
  <c r="I122" i="12"/>
  <c r="H122" i="12"/>
  <c r="G122" i="12"/>
  <c r="F122" i="12"/>
  <c r="E122" i="12"/>
  <c r="D122" i="12"/>
  <c r="C122" i="12"/>
  <c r="J42" i="12"/>
  <c r="I42" i="12"/>
  <c r="H42" i="12"/>
  <c r="G42" i="12"/>
  <c r="J41" i="12"/>
  <c r="I41" i="12"/>
  <c r="I44" i="12" s="1"/>
  <c r="I55" i="12" s="1"/>
  <c r="H41" i="12"/>
  <c r="G41" i="12"/>
  <c r="K36" i="12"/>
  <c r="K33" i="12"/>
  <c r="K32" i="12"/>
  <c r="J22" i="12"/>
  <c r="I22" i="12"/>
  <c r="H22" i="12"/>
  <c r="G22" i="12"/>
  <c r="B22" i="12"/>
  <c r="J21" i="12"/>
  <c r="I21" i="12"/>
  <c r="H21" i="12"/>
  <c r="G21" i="12"/>
  <c r="B21" i="12"/>
  <c r="J19" i="12"/>
  <c r="I19" i="12"/>
  <c r="H19" i="12"/>
  <c r="G19" i="12"/>
  <c r="B19" i="12"/>
  <c r="J18" i="12"/>
  <c r="I18" i="12"/>
  <c r="H18" i="12"/>
  <c r="G18" i="12"/>
  <c r="G53" i="12" s="1"/>
  <c r="K14" i="12"/>
  <c r="K22" i="12" s="1"/>
  <c r="K13" i="12"/>
  <c r="K21" i="12" s="1"/>
  <c r="K12" i="12"/>
  <c r="K20" i="12" s="1"/>
  <c r="K11" i="12"/>
  <c r="K19" i="12" s="1"/>
  <c r="K10" i="12"/>
  <c r="K18" i="12" s="1"/>
  <c r="Q123" i="1"/>
  <c r="P123" i="1"/>
  <c r="O123" i="1"/>
  <c r="N123" i="1"/>
  <c r="M123" i="1"/>
  <c r="L123" i="1"/>
  <c r="K123" i="1"/>
  <c r="J123" i="1"/>
  <c r="I123" i="1"/>
  <c r="H123" i="1"/>
  <c r="G123" i="1"/>
  <c r="F123" i="1"/>
  <c r="E123" i="1"/>
  <c r="D123" i="1"/>
  <c r="C123" i="1"/>
  <c r="Q122" i="1"/>
  <c r="P122" i="1"/>
  <c r="O122" i="1"/>
  <c r="N122" i="1"/>
  <c r="M122" i="1"/>
  <c r="L122" i="1"/>
  <c r="K122" i="1"/>
  <c r="J122" i="1"/>
  <c r="I122" i="1"/>
  <c r="H122" i="1"/>
  <c r="G122" i="1"/>
  <c r="F122" i="1"/>
  <c r="E122" i="1"/>
  <c r="D122" i="1"/>
  <c r="C122" i="1"/>
  <c r="J42" i="1"/>
  <c r="I42" i="1"/>
  <c r="H42" i="1"/>
  <c r="G42" i="1"/>
  <c r="J41" i="1"/>
  <c r="I41" i="1"/>
  <c r="H41" i="1"/>
  <c r="G41" i="1"/>
  <c r="K36" i="1"/>
  <c r="K33" i="1"/>
  <c r="K32" i="1"/>
  <c r="J22" i="1"/>
  <c r="I22" i="1"/>
  <c r="H22" i="1"/>
  <c r="G22" i="1"/>
  <c r="B22" i="1"/>
  <c r="J21" i="1"/>
  <c r="I21" i="1"/>
  <c r="H21" i="1"/>
  <c r="G21" i="1"/>
  <c r="B21" i="1"/>
  <c r="J19" i="1"/>
  <c r="I19" i="1"/>
  <c r="H19" i="1"/>
  <c r="G19" i="1"/>
  <c r="B19" i="1"/>
  <c r="J18" i="1"/>
  <c r="I18" i="1"/>
  <c r="H18" i="1"/>
  <c r="G18" i="1"/>
  <c r="K14" i="1"/>
  <c r="K22" i="1" s="1"/>
  <c r="K13" i="1"/>
  <c r="K21" i="1" s="1"/>
  <c r="K12" i="1"/>
  <c r="K20" i="1" s="1"/>
  <c r="K11" i="1"/>
  <c r="K19" i="1" s="1"/>
  <c r="K10" i="1"/>
  <c r="K18" i="1" s="1"/>
  <c r="K36" i="11"/>
  <c r="H44" i="12" l="1"/>
  <c r="H55" i="12" s="1"/>
  <c r="G44" i="14"/>
  <c r="G55" i="14" s="1"/>
  <c r="J24" i="13"/>
  <c r="J52" i="13" s="1"/>
  <c r="J54" i="13" s="1"/>
  <c r="I24" i="13"/>
  <c r="I52" i="13" s="1"/>
  <c r="K42" i="12"/>
  <c r="H24" i="12"/>
  <c r="H52" i="12" s="1"/>
  <c r="J44" i="12"/>
  <c r="J55" i="12" s="1"/>
  <c r="J24" i="1"/>
  <c r="J52" i="1" s="1"/>
  <c r="J44" i="14"/>
  <c r="J55" i="14" s="1"/>
  <c r="K41" i="14"/>
  <c r="H24" i="14"/>
  <c r="H52" i="14" s="1"/>
  <c r="G24" i="14"/>
  <c r="G52" i="14" s="1"/>
  <c r="G54" i="14" s="1"/>
  <c r="K42" i="14"/>
  <c r="I24" i="14"/>
  <c r="I52" i="14" s="1"/>
  <c r="I54" i="14" s="1"/>
  <c r="J24" i="14"/>
  <c r="J52" i="14" s="1"/>
  <c r="H44" i="13"/>
  <c r="H55" i="13" s="1"/>
  <c r="K41" i="13"/>
  <c r="G24" i="13"/>
  <c r="G52" i="13" s="1"/>
  <c r="G54" i="13" s="1"/>
  <c r="J44" i="13"/>
  <c r="J55" i="13" s="1"/>
  <c r="H24" i="13"/>
  <c r="H52" i="13" s="1"/>
  <c r="K42" i="13"/>
  <c r="J24" i="12"/>
  <c r="J52" i="12" s="1"/>
  <c r="I24" i="12"/>
  <c r="I52" i="12" s="1"/>
  <c r="G44" i="12"/>
  <c r="G55" i="12" s="1"/>
  <c r="G24" i="12"/>
  <c r="G52" i="12" s="1"/>
  <c r="G54" i="12" s="1"/>
  <c r="K41" i="12"/>
  <c r="I24" i="1"/>
  <c r="I52" i="1" s="1"/>
  <c r="I44" i="1"/>
  <c r="I55" i="1" s="1"/>
  <c r="K42" i="1"/>
  <c r="H24" i="1"/>
  <c r="H52" i="1" s="1"/>
  <c r="H44" i="1"/>
  <c r="H55" i="1" s="1"/>
  <c r="J44" i="1"/>
  <c r="J55" i="1" s="1"/>
  <c r="G44" i="1"/>
  <c r="G55" i="1" s="1"/>
  <c r="G24" i="1"/>
  <c r="G52" i="1" s="1"/>
  <c r="K41" i="1"/>
  <c r="G53" i="1"/>
  <c r="K24" i="14"/>
  <c r="K52" i="14" s="1"/>
  <c r="K53" i="14"/>
  <c r="H53" i="14"/>
  <c r="H54" i="14" s="1"/>
  <c r="J53" i="14"/>
  <c r="K24" i="13"/>
  <c r="K52" i="13" s="1"/>
  <c r="K53" i="13"/>
  <c r="H53" i="13"/>
  <c r="I53" i="13"/>
  <c r="I54" i="13" s="1"/>
  <c r="I44" i="13"/>
  <c r="I55" i="13" s="1"/>
  <c r="K24" i="12"/>
  <c r="K52" i="12" s="1"/>
  <c r="H53" i="12"/>
  <c r="I53" i="12"/>
  <c r="J53" i="12"/>
  <c r="K53" i="12"/>
  <c r="K24" i="1"/>
  <c r="K52" i="1" s="1"/>
  <c r="H53" i="1"/>
  <c r="I53" i="1"/>
  <c r="J53" i="1"/>
  <c r="K53" i="1"/>
  <c r="W15" i="4"/>
  <c r="C191" i="4"/>
  <c r="C198" i="4" s="1"/>
  <c r="Z16" i="4"/>
  <c r="AG16" i="4" s="1"/>
  <c r="Z92" i="4"/>
  <c r="AG92" i="4" s="1"/>
  <c r="Y92" i="4"/>
  <c r="AF92" i="4" s="1"/>
  <c r="Z91" i="4"/>
  <c r="AG91" i="4" s="1"/>
  <c r="Y91" i="4"/>
  <c r="AF91" i="4" s="1"/>
  <c r="Z90" i="4"/>
  <c r="AG90" i="4" s="1"/>
  <c r="Y90" i="4"/>
  <c r="AF90" i="4" s="1"/>
  <c r="Z89" i="4"/>
  <c r="AG89" i="4" s="1"/>
  <c r="Y89" i="4"/>
  <c r="AF89" i="4" s="1"/>
  <c r="Z88" i="4"/>
  <c r="AG88" i="4" s="1"/>
  <c r="Y88" i="4"/>
  <c r="AF88" i="4" s="1"/>
  <c r="Z87" i="4"/>
  <c r="AG87" i="4" s="1"/>
  <c r="Y87" i="4"/>
  <c r="AF87" i="4" s="1"/>
  <c r="Z86" i="4"/>
  <c r="AG86" i="4" s="1"/>
  <c r="Y86" i="4"/>
  <c r="AF86" i="4" s="1"/>
  <c r="Z85" i="4"/>
  <c r="AG85" i="4" s="1"/>
  <c r="Y85" i="4"/>
  <c r="AF85" i="4" s="1"/>
  <c r="Z84" i="4"/>
  <c r="AG84" i="4" s="1"/>
  <c r="Y84" i="4"/>
  <c r="AF84" i="4" s="1"/>
  <c r="Z83" i="4"/>
  <c r="AG83" i="4" s="1"/>
  <c r="Y83" i="4"/>
  <c r="AF83" i="4" s="1"/>
  <c r="Z82" i="4"/>
  <c r="AG82" i="4" s="1"/>
  <c r="Y82" i="4"/>
  <c r="AF82" i="4" s="1"/>
  <c r="Z81" i="4"/>
  <c r="AG81" i="4" s="1"/>
  <c r="Y81" i="4"/>
  <c r="AF81" i="4" s="1"/>
  <c r="Z80" i="4"/>
  <c r="AG80" i="4" s="1"/>
  <c r="Y80" i="4"/>
  <c r="AF80" i="4" s="1"/>
  <c r="Z79" i="4"/>
  <c r="AG79" i="4" s="1"/>
  <c r="Y79" i="4"/>
  <c r="AF79" i="4" s="1"/>
  <c r="Z78" i="4"/>
  <c r="Y78" i="4"/>
  <c r="Z70" i="4"/>
  <c r="AG70" i="4" s="1"/>
  <c r="Y70" i="4"/>
  <c r="AF70" i="4" s="1"/>
  <c r="Z69" i="4"/>
  <c r="AG69" i="4" s="1"/>
  <c r="Y69" i="4"/>
  <c r="AF69" i="4" s="1"/>
  <c r="Z68" i="4"/>
  <c r="AG68" i="4" s="1"/>
  <c r="Y68" i="4"/>
  <c r="AF68" i="4" s="1"/>
  <c r="Z67" i="4"/>
  <c r="AG67" i="4" s="1"/>
  <c r="Y67" i="4"/>
  <c r="AF67" i="4" s="1"/>
  <c r="Z66" i="4"/>
  <c r="AG66" i="4" s="1"/>
  <c r="Y66" i="4"/>
  <c r="AF66" i="4" s="1"/>
  <c r="Z65" i="4"/>
  <c r="AG65" i="4" s="1"/>
  <c r="Y65" i="4"/>
  <c r="AF65" i="4" s="1"/>
  <c r="Z64" i="4"/>
  <c r="AG64" i="4" s="1"/>
  <c r="Y64" i="4"/>
  <c r="AF64" i="4" s="1"/>
  <c r="Z63" i="4"/>
  <c r="AG63" i="4" s="1"/>
  <c r="Y63" i="4"/>
  <c r="AF63" i="4" s="1"/>
  <c r="Z62" i="4"/>
  <c r="AG62" i="4" s="1"/>
  <c r="Y62" i="4"/>
  <c r="AF62" i="4" s="1"/>
  <c r="Z61" i="4"/>
  <c r="AG61" i="4" s="1"/>
  <c r="Y61" i="4"/>
  <c r="AF61" i="4" s="1"/>
  <c r="Z60" i="4"/>
  <c r="AG60" i="4" s="1"/>
  <c r="Y60" i="4"/>
  <c r="AF60" i="4" s="1"/>
  <c r="Z59" i="4"/>
  <c r="AG59" i="4" s="1"/>
  <c r="Y59" i="4"/>
  <c r="AF59" i="4" s="1"/>
  <c r="Z58" i="4"/>
  <c r="AG58" i="4" s="1"/>
  <c r="Y58" i="4"/>
  <c r="AF58" i="4" s="1"/>
  <c r="Z57" i="4"/>
  <c r="AG57" i="4" s="1"/>
  <c r="Y57" i="4"/>
  <c r="AF57" i="4" s="1"/>
  <c r="Z56" i="4"/>
  <c r="Y56" i="4"/>
  <c r="Z48" i="4"/>
  <c r="AG48" i="4" s="1"/>
  <c r="Y48" i="4"/>
  <c r="AF48" i="4" s="1"/>
  <c r="Z47" i="4"/>
  <c r="AG47" i="4" s="1"/>
  <c r="Y47" i="4"/>
  <c r="AF47" i="4" s="1"/>
  <c r="Z46" i="4"/>
  <c r="AG46" i="4" s="1"/>
  <c r="Y46" i="4"/>
  <c r="AF46" i="4" s="1"/>
  <c r="Z45" i="4"/>
  <c r="AG45" i="4" s="1"/>
  <c r="Y45" i="4"/>
  <c r="AF45" i="4" s="1"/>
  <c r="Z44" i="4"/>
  <c r="AG44" i="4" s="1"/>
  <c r="Y44" i="4"/>
  <c r="AF44" i="4" s="1"/>
  <c r="Z43" i="4"/>
  <c r="AG43" i="4" s="1"/>
  <c r="Y43" i="4"/>
  <c r="AF43" i="4" s="1"/>
  <c r="Z42" i="4"/>
  <c r="AG42" i="4" s="1"/>
  <c r="Y42" i="4"/>
  <c r="AF42" i="4" s="1"/>
  <c r="Z41" i="4"/>
  <c r="AG41" i="4" s="1"/>
  <c r="Y41" i="4"/>
  <c r="AF41" i="4" s="1"/>
  <c r="Z40" i="4"/>
  <c r="AG40" i="4" s="1"/>
  <c r="Y40" i="4"/>
  <c r="AF40" i="4" s="1"/>
  <c r="Z39" i="4"/>
  <c r="AG39" i="4" s="1"/>
  <c r="Y39" i="4"/>
  <c r="AF39" i="4" s="1"/>
  <c r="Z38" i="4"/>
  <c r="AG38" i="4" s="1"/>
  <c r="Y38" i="4"/>
  <c r="AF38" i="4" s="1"/>
  <c r="Z37" i="4"/>
  <c r="AG37" i="4" s="1"/>
  <c r="Y37" i="4"/>
  <c r="AF37" i="4" s="1"/>
  <c r="Z36" i="4"/>
  <c r="AG36" i="4" s="1"/>
  <c r="Y36" i="4"/>
  <c r="AF36" i="4" s="1"/>
  <c r="Z35" i="4"/>
  <c r="AG35" i="4" s="1"/>
  <c r="Y35" i="4"/>
  <c r="AF35" i="4" s="1"/>
  <c r="Z34" i="4"/>
  <c r="Y34" i="4"/>
  <c r="Z26" i="4"/>
  <c r="AG26" i="4" s="1"/>
  <c r="Y26" i="4"/>
  <c r="AF26" i="4" s="1"/>
  <c r="Z25" i="4"/>
  <c r="AG25" i="4" s="1"/>
  <c r="Y25" i="4"/>
  <c r="AF25" i="4" s="1"/>
  <c r="Z24" i="4"/>
  <c r="AG24" i="4" s="1"/>
  <c r="Y24" i="4"/>
  <c r="AF24" i="4" s="1"/>
  <c r="Z23" i="4"/>
  <c r="AG23" i="4" s="1"/>
  <c r="Y23" i="4"/>
  <c r="AF23" i="4" s="1"/>
  <c r="Z22" i="4"/>
  <c r="AG22" i="4" s="1"/>
  <c r="Y22" i="4"/>
  <c r="AF22" i="4" s="1"/>
  <c r="Z21" i="4"/>
  <c r="AG21" i="4" s="1"/>
  <c r="Y21" i="4"/>
  <c r="AF21" i="4" s="1"/>
  <c r="Z20" i="4"/>
  <c r="AG20" i="4" s="1"/>
  <c r="Y20" i="4"/>
  <c r="AF20" i="4" s="1"/>
  <c r="Z19" i="4"/>
  <c r="AG19" i="4" s="1"/>
  <c r="Y19" i="4"/>
  <c r="AF19" i="4" s="1"/>
  <c r="Z18" i="4"/>
  <c r="AG18" i="4" s="1"/>
  <c r="Y18" i="4"/>
  <c r="AF18" i="4" s="1"/>
  <c r="Z17" i="4"/>
  <c r="AG17" i="4" s="1"/>
  <c r="Y17" i="4"/>
  <c r="AF17" i="4" s="1"/>
  <c r="Y16" i="4"/>
  <c r="AF16" i="4" s="1"/>
  <c r="Z15" i="4"/>
  <c r="AG15" i="4" s="1"/>
  <c r="Y15" i="4"/>
  <c r="AF15" i="4" s="1"/>
  <c r="Z14" i="4"/>
  <c r="AG14" i="4" s="1"/>
  <c r="Y14" i="4"/>
  <c r="AF14" i="4" s="1"/>
  <c r="Z13" i="4"/>
  <c r="AG13" i="4" s="1"/>
  <c r="Y13" i="4"/>
  <c r="AF13" i="4" s="1"/>
  <c r="Z12" i="4"/>
  <c r="Y12" i="4"/>
  <c r="D187" i="4"/>
  <c r="D194" i="4" s="1"/>
  <c r="C188" i="4"/>
  <c r="C195" i="4" s="1"/>
  <c r="C189" i="4"/>
  <c r="C196" i="4" s="1"/>
  <c r="C190" i="4"/>
  <c r="C197" i="4" s="1"/>
  <c r="J54" i="1" l="1"/>
  <c r="H54" i="12"/>
  <c r="K44" i="12"/>
  <c r="K55" i="12" s="1"/>
  <c r="I54" i="12"/>
  <c r="H54" i="13"/>
  <c r="K44" i="1"/>
  <c r="K55" i="1" s="1"/>
  <c r="Z54" i="4"/>
  <c r="AG34" i="4"/>
  <c r="AG78" i="4"/>
  <c r="Z98" i="4"/>
  <c r="Z76" i="4"/>
  <c r="AG56" i="4"/>
  <c r="Y76" i="4"/>
  <c r="AF56" i="4"/>
  <c r="Y54" i="4"/>
  <c r="AF34" i="4"/>
  <c r="Y32" i="4"/>
  <c r="AF12" i="4"/>
  <c r="Z32" i="4"/>
  <c r="AG12" i="4"/>
  <c r="AF78" i="4"/>
  <c r="Y98" i="4"/>
  <c r="J54" i="14"/>
  <c r="K44" i="14"/>
  <c r="K55" i="14" s="1"/>
  <c r="K44" i="13"/>
  <c r="K55" i="13" s="1"/>
  <c r="J54" i="12"/>
  <c r="I54" i="1"/>
  <c r="H54" i="1"/>
  <c r="G54" i="1"/>
  <c r="K54" i="14"/>
  <c r="K54" i="13"/>
  <c r="K54" i="12"/>
  <c r="K54" i="1"/>
  <c r="X92" i="4"/>
  <c r="AE92" i="4" s="1"/>
  <c r="W92" i="4"/>
  <c r="AD92" i="4" s="1"/>
  <c r="X91" i="4"/>
  <c r="AE91" i="4" s="1"/>
  <c r="W91" i="4"/>
  <c r="AD91" i="4" s="1"/>
  <c r="X90" i="4"/>
  <c r="AE90" i="4" s="1"/>
  <c r="W90" i="4"/>
  <c r="AD90" i="4" s="1"/>
  <c r="X89" i="4"/>
  <c r="AE89" i="4" s="1"/>
  <c r="W89" i="4"/>
  <c r="AD89" i="4" s="1"/>
  <c r="X88" i="4"/>
  <c r="AE88" i="4" s="1"/>
  <c r="W88" i="4"/>
  <c r="AD88" i="4" s="1"/>
  <c r="X87" i="4"/>
  <c r="AE87" i="4" s="1"/>
  <c r="W87" i="4"/>
  <c r="AD87" i="4" s="1"/>
  <c r="X86" i="4"/>
  <c r="AE86" i="4" s="1"/>
  <c r="W86" i="4"/>
  <c r="AD86" i="4" s="1"/>
  <c r="X85" i="4"/>
  <c r="AE85" i="4" s="1"/>
  <c r="W85" i="4"/>
  <c r="AD85" i="4" s="1"/>
  <c r="X84" i="4"/>
  <c r="AE84" i="4" s="1"/>
  <c r="W84" i="4"/>
  <c r="AD84" i="4" s="1"/>
  <c r="X83" i="4"/>
  <c r="AE83" i="4" s="1"/>
  <c r="W83" i="4"/>
  <c r="AD83" i="4" s="1"/>
  <c r="X82" i="4"/>
  <c r="AE82" i="4" s="1"/>
  <c r="W82" i="4"/>
  <c r="AD82" i="4" s="1"/>
  <c r="X81" i="4"/>
  <c r="AE81" i="4" s="1"/>
  <c r="W81" i="4"/>
  <c r="AD81" i="4" s="1"/>
  <c r="X80" i="4"/>
  <c r="AE80" i="4" s="1"/>
  <c r="W80" i="4"/>
  <c r="AD80" i="4" s="1"/>
  <c r="X79" i="4"/>
  <c r="AE79" i="4" s="1"/>
  <c r="W79" i="4"/>
  <c r="AD79" i="4" s="1"/>
  <c r="X78" i="4"/>
  <c r="W78" i="4"/>
  <c r="X70" i="4"/>
  <c r="AE70" i="4" s="1"/>
  <c r="W70" i="4"/>
  <c r="AD70" i="4" s="1"/>
  <c r="X69" i="4"/>
  <c r="AE69" i="4" s="1"/>
  <c r="W69" i="4"/>
  <c r="AD69" i="4" s="1"/>
  <c r="X68" i="4"/>
  <c r="AE68" i="4" s="1"/>
  <c r="W68" i="4"/>
  <c r="AD68" i="4" s="1"/>
  <c r="X67" i="4"/>
  <c r="AE67" i="4" s="1"/>
  <c r="W67" i="4"/>
  <c r="AD67" i="4" s="1"/>
  <c r="X66" i="4"/>
  <c r="AE66" i="4" s="1"/>
  <c r="W66" i="4"/>
  <c r="AD66" i="4" s="1"/>
  <c r="X65" i="4"/>
  <c r="AE65" i="4" s="1"/>
  <c r="W65" i="4"/>
  <c r="AD65" i="4" s="1"/>
  <c r="X64" i="4"/>
  <c r="AE64" i="4" s="1"/>
  <c r="W64" i="4"/>
  <c r="AD64" i="4" s="1"/>
  <c r="X63" i="4"/>
  <c r="AE63" i="4" s="1"/>
  <c r="W63" i="4"/>
  <c r="AD63" i="4" s="1"/>
  <c r="X62" i="4"/>
  <c r="AE62" i="4" s="1"/>
  <c r="W62" i="4"/>
  <c r="AD62" i="4" s="1"/>
  <c r="X61" i="4"/>
  <c r="AE61" i="4" s="1"/>
  <c r="W61" i="4"/>
  <c r="AD61" i="4" s="1"/>
  <c r="X60" i="4"/>
  <c r="AE60" i="4" s="1"/>
  <c r="W60" i="4"/>
  <c r="AD60" i="4" s="1"/>
  <c r="X59" i="4"/>
  <c r="AE59" i="4" s="1"/>
  <c r="W59" i="4"/>
  <c r="AD59" i="4" s="1"/>
  <c r="X58" i="4"/>
  <c r="AE58" i="4" s="1"/>
  <c r="W58" i="4"/>
  <c r="AD58" i="4" s="1"/>
  <c r="X57" i="4"/>
  <c r="AE57" i="4" s="1"/>
  <c r="W57" i="4"/>
  <c r="AD57" i="4" s="1"/>
  <c r="X56" i="4"/>
  <c r="W56" i="4"/>
  <c r="X48" i="4"/>
  <c r="AE48" i="4" s="1"/>
  <c r="W48" i="4"/>
  <c r="AD48" i="4" s="1"/>
  <c r="X47" i="4"/>
  <c r="AE47" i="4" s="1"/>
  <c r="W47" i="4"/>
  <c r="AD47" i="4" s="1"/>
  <c r="X46" i="4"/>
  <c r="AE46" i="4" s="1"/>
  <c r="W46" i="4"/>
  <c r="AD46" i="4" s="1"/>
  <c r="X45" i="4"/>
  <c r="AE45" i="4" s="1"/>
  <c r="W45" i="4"/>
  <c r="AD45" i="4" s="1"/>
  <c r="X44" i="4"/>
  <c r="AE44" i="4" s="1"/>
  <c r="W44" i="4"/>
  <c r="AD44" i="4" s="1"/>
  <c r="X43" i="4"/>
  <c r="AE43" i="4" s="1"/>
  <c r="W43" i="4"/>
  <c r="AD43" i="4" s="1"/>
  <c r="X42" i="4"/>
  <c r="AE42" i="4" s="1"/>
  <c r="W42" i="4"/>
  <c r="AD42" i="4" s="1"/>
  <c r="X41" i="4"/>
  <c r="AE41" i="4" s="1"/>
  <c r="W41" i="4"/>
  <c r="AD41" i="4" s="1"/>
  <c r="X40" i="4"/>
  <c r="AE40" i="4" s="1"/>
  <c r="W40" i="4"/>
  <c r="AD40" i="4" s="1"/>
  <c r="X39" i="4"/>
  <c r="AE39" i="4" s="1"/>
  <c r="W39" i="4"/>
  <c r="AD39" i="4" s="1"/>
  <c r="X38" i="4"/>
  <c r="AE38" i="4" s="1"/>
  <c r="W38" i="4"/>
  <c r="AD38" i="4" s="1"/>
  <c r="X37" i="4"/>
  <c r="AE37" i="4" s="1"/>
  <c r="W37" i="4"/>
  <c r="AD37" i="4" s="1"/>
  <c r="X36" i="4"/>
  <c r="AE36" i="4" s="1"/>
  <c r="W36" i="4"/>
  <c r="AD36" i="4" s="1"/>
  <c r="X35" i="4"/>
  <c r="AE35" i="4" s="1"/>
  <c r="W35" i="4"/>
  <c r="AD35" i="4" s="1"/>
  <c r="X34" i="4"/>
  <c r="W34" i="4"/>
  <c r="W13" i="4"/>
  <c r="AD13" i="4" s="1"/>
  <c r="X13" i="4"/>
  <c r="AE13" i="4" s="1"/>
  <c r="W14" i="4"/>
  <c r="AD14" i="4" s="1"/>
  <c r="X14" i="4"/>
  <c r="AE14" i="4" s="1"/>
  <c r="X15" i="4"/>
  <c r="AE15" i="4" s="1"/>
  <c r="W16" i="4"/>
  <c r="AD16" i="4" s="1"/>
  <c r="X16" i="4"/>
  <c r="AE16" i="4" s="1"/>
  <c r="W17" i="4"/>
  <c r="AD17" i="4" s="1"/>
  <c r="X17" i="4"/>
  <c r="AE17" i="4" s="1"/>
  <c r="W18" i="4"/>
  <c r="AD18" i="4" s="1"/>
  <c r="X18" i="4"/>
  <c r="AE18" i="4" s="1"/>
  <c r="W19" i="4"/>
  <c r="AD19" i="4" s="1"/>
  <c r="X19" i="4"/>
  <c r="AE19" i="4" s="1"/>
  <c r="W20" i="4"/>
  <c r="AD20" i="4" s="1"/>
  <c r="X20" i="4"/>
  <c r="AE20" i="4" s="1"/>
  <c r="W21" i="4"/>
  <c r="AD21" i="4" s="1"/>
  <c r="X21" i="4"/>
  <c r="AE21" i="4" s="1"/>
  <c r="W22" i="4"/>
  <c r="AD22" i="4" s="1"/>
  <c r="X22" i="4"/>
  <c r="AE22" i="4" s="1"/>
  <c r="W23" i="4"/>
  <c r="AD23" i="4" s="1"/>
  <c r="X23" i="4"/>
  <c r="AE23" i="4" s="1"/>
  <c r="W24" i="4"/>
  <c r="AD24" i="4" s="1"/>
  <c r="X24" i="4"/>
  <c r="AE24" i="4" s="1"/>
  <c r="W25" i="4"/>
  <c r="AD25" i="4" s="1"/>
  <c r="X25" i="4"/>
  <c r="AE25" i="4" s="1"/>
  <c r="W26" i="4"/>
  <c r="AD26" i="4" s="1"/>
  <c r="X26" i="4"/>
  <c r="AE26" i="4" s="1"/>
  <c r="X12" i="4"/>
  <c r="W12" i="4"/>
  <c r="V92" i="4"/>
  <c r="AC92" i="4" s="1"/>
  <c r="U92" i="4"/>
  <c r="AB92" i="4" s="1"/>
  <c r="V91" i="4"/>
  <c r="AC91" i="4" s="1"/>
  <c r="U91" i="4"/>
  <c r="AB91" i="4" s="1"/>
  <c r="V90" i="4"/>
  <c r="AC90" i="4" s="1"/>
  <c r="U90" i="4"/>
  <c r="AB90" i="4" s="1"/>
  <c r="V89" i="4"/>
  <c r="AC89" i="4" s="1"/>
  <c r="U89" i="4"/>
  <c r="AB89" i="4" s="1"/>
  <c r="V88" i="4"/>
  <c r="AC88" i="4" s="1"/>
  <c r="U88" i="4"/>
  <c r="AB88" i="4" s="1"/>
  <c r="V87" i="4"/>
  <c r="AC87" i="4" s="1"/>
  <c r="U87" i="4"/>
  <c r="AB87" i="4" s="1"/>
  <c r="V86" i="4"/>
  <c r="AC86" i="4" s="1"/>
  <c r="U86" i="4"/>
  <c r="AB86" i="4" s="1"/>
  <c r="V85" i="4"/>
  <c r="AC85" i="4" s="1"/>
  <c r="U85" i="4"/>
  <c r="AB85" i="4" s="1"/>
  <c r="V84" i="4"/>
  <c r="AC84" i="4" s="1"/>
  <c r="U84" i="4"/>
  <c r="AB84" i="4" s="1"/>
  <c r="V83" i="4"/>
  <c r="AC83" i="4" s="1"/>
  <c r="U83" i="4"/>
  <c r="AB83" i="4" s="1"/>
  <c r="V82" i="4"/>
  <c r="AC82" i="4" s="1"/>
  <c r="U82" i="4"/>
  <c r="AB82" i="4" s="1"/>
  <c r="V81" i="4"/>
  <c r="AC81" i="4" s="1"/>
  <c r="U81" i="4"/>
  <c r="AB81" i="4" s="1"/>
  <c r="V80" i="4"/>
  <c r="AC80" i="4" s="1"/>
  <c r="U80" i="4"/>
  <c r="AB80" i="4" s="1"/>
  <c r="V79" i="4"/>
  <c r="AC79" i="4" s="1"/>
  <c r="U79" i="4"/>
  <c r="AB79" i="4" s="1"/>
  <c r="V78" i="4"/>
  <c r="U78" i="4"/>
  <c r="V70" i="4"/>
  <c r="AC70" i="4" s="1"/>
  <c r="U70" i="4"/>
  <c r="AB70" i="4" s="1"/>
  <c r="V69" i="4"/>
  <c r="AC69" i="4" s="1"/>
  <c r="U69" i="4"/>
  <c r="AB69" i="4" s="1"/>
  <c r="V68" i="4"/>
  <c r="AC68" i="4" s="1"/>
  <c r="U68" i="4"/>
  <c r="AB68" i="4" s="1"/>
  <c r="V67" i="4"/>
  <c r="AC67" i="4" s="1"/>
  <c r="U67" i="4"/>
  <c r="AB67" i="4" s="1"/>
  <c r="V66" i="4"/>
  <c r="AC66" i="4" s="1"/>
  <c r="U66" i="4"/>
  <c r="AB66" i="4" s="1"/>
  <c r="V65" i="4"/>
  <c r="AC65" i="4" s="1"/>
  <c r="U65" i="4"/>
  <c r="AB65" i="4" s="1"/>
  <c r="V64" i="4"/>
  <c r="AC64" i="4" s="1"/>
  <c r="U64" i="4"/>
  <c r="AB64" i="4" s="1"/>
  <c r="V63" i="4"/>
  <c r="AC63" i="4" s="1"/>
  <c r="U63" i="4"/>
  <c r="AB63" i="4" s="1"/>
  <c r="V62" i="4"/>
  <c r="AC62" i="4" s="1"/>
  <c r="U62" i="4"/>
  <c r="AB62" i="4" s="1"/>
  <c r="V61" i="4"/>
  <c r="AC61" i="4" s="1"/>
  <c r="U61" i="4"/>
  <c r="AB61" i="4" s="1"/>
  <c r="V60" i="4"/>
  <c r="AC60" i="4" s="1"/>
  <c r="U60" i="4"/>
  <c r="AB60" i="4" s="1"/>
  <c r="V59" i="4"/>
  <c r="AC59" i="4" s="1"/>
  <c r="U59" i="4"/>
  <c r="AB59" i="4" s="1"/>
  <c r="V58" i="4"/>
  <c r="AC58" i="4" s="1"/>
  <c r="U58" i="4"/>
  <c r="AB58" i="4" s="1"/>
  <c r="V57" i="4"/>
  <c r="AC57" i="4" s="1"/>
  <c r="U57" i="4"/>
  <c r="AB57" i="4" s="1"/>
  <c r="V56" i="4"/>
  <c r="U56" i="4"/>
  <c r="V48" i="4"/>
  <c r="AC48" i="4" s="1"/>
  <c r="U48" i="4"/>
  <c r="AB48" i="4" s="1"/>
  <c r="V47" i="4"/>
  <c r="AC47" i="4" s="1"/>
  <c r="U47" i="4"/>
  <c r="AB47" i="4" s="1"/>
  <c r="V46" i="4"/>
  <c r="AC46" i="4" s="1"/>
  <c r="U46" i="4"/>
  <c r="AB46" i="4" s="1"/>
  <c r="V45" i="4"/>
  <c r="AC45" i="4" s="1"/>
  <c r="U45" i="4"/>
  <c r="AB45" i="4" s="1"/>
  <c r="V44" i="4"/>
  <c r="AC44" i="4" s="1"/>
  <c r="U44" i="4"/>
  <c r="AB44" i="4" s="1"/>
  <c r="V43" i="4"/>
  <c r="AC43" i="4" s="1"/>
  <c r="U43" i="4"/>
  <c r="AB43" i="4" s="1"/>
  <c r="V42" i="4"/>
  <c r="AC42" i="4" s="1"/>
  <c r="U42" i="4"/>
  <c r="AB42" i="4" s="1"/>
  <c r="V41" i="4"/>
  <c r="AC41" i="4" s="1"/>
  <c r="U41" i="4"/>
  <c r="AB41" i="4" s="1"/>
  <c r="V40" i="4"/>
  <c r="AC40" i="4" s="1"/>
  <c r="U40" i="4"/>
  <c r="AB40" i="4" s="1"/>
  <c r="V39" i="4"/>
  <c r="AC39" i="4" s="1"/>
  <c r="U39" i="4"/>
  <c r="AB39" i="4" s="1"/>
  <c r="V38" i="4"/>
  <c r="AC38" i="4" s="1"/>
  <c r="U38" i="4"/>
  <c r="AB38" i="4" s="1"/>
  <c r="V37" i="4"/>
  <c r="AC37" i="4" s="1"/>
  <c r="U37" i="4"/>
  <c r="AB37" i="4" s="1"/>
  <c r="V36" i="4"/>
  <c r="AC36" i="4" s="1"/>
  <c r="U36" i="4"/>
  <c r="AB36" i="4" s="1"/>
  <c r="V35" i="4"/>
  <c r="AC35" i="4" s="1"/>
  <c r="U35" i="4"/>
  <c r="AB35" i="4" s="1"/>
  <c r="V34" i="4"/>
  <c r="U34" i="4"/>
  <c r="V26" i="4"/>
  <c r="AC26" i="4" s="1"/>
  <c r="U26" i="4"/>
  <c r="V25" i="4"/>
  <c r="U25" i="4"/>
  <c r="AB25" i="4" s="1"/>
  <c r="V24" i="4"/>
  <c r="AC24" i="4" s="1"/>
  <c r="U24" i="4"/>
  <c r="AB24" i="4" s="1"/>
  <c r="V23" i="4"/>
  <c r="AC23" i="4" s="1"/>
  <c r="U23" i="4"/>
  <c r="V22" i="4"/>
  <c r="U22" i="4"/>
  <c r="V21" i="4"/>
  <c r="AC21" i="4" s="1"/>
  <c r="U21" i="4"/>
  <c r="AB21" i="4" s="1"/>
  <c r="V20" i="4"/>
  <c r="AC20" i="4" s="1"/>
  <c r="U20" i="4"/>
  <c r="AB20" i="4" s="1"/>
  <c r="V19" i="4"/>
  <c r="U19" i="4"/>
  <c r="V18" i="4"/>
  <c r="U18" i="4"/>
  <c r="V17" i="4"/>
  <c r="AC17" i="4" s="1"/>
  <c r="U17" i="4"/>
  <c r="AB17" i="4" s="1"/>
  <c r="V16" i="4"/>
  <c r="AC16" i="4" s="1"/>
  <c r="U16" i="4"/>
  <c r="AB16" i="4" s="1"/>
  <c r="V15" i="4"/>
  <c r="U15" i="4"/>
  <c r="V14" i="4"/>
  <c r="U14" i="4"/>
  <c r="V13" i="4"/>
  <c r="AC13" i="4" s="1"/>
  <c r="U13" i="4"/>
  <c r="AB13" i="4" s="1"/>
  <c r="J18" i="11"/>
  <c r="J53" i="11" s="1"/>
  <c r="I18" i="11"/>
  <c r="I53" i="11" s="1"/>
  <c r="H18" i="11"/>
  <c r="H53" i="11" s="1"/>
  <c r="G18" i="11"/>
  <c r="G53" i="11" s="1"/>
  <c r="J14" i="15"/>
  <c r="J22" i="15" s="1"/>
  <c r="I14" i="15"/>
  <c r="I22" i="15" s="1"/>
  <c r="H14" i="15"/>
  <c r="H22" i="15" s="1"/>
  <c r="G14" i="15"/>
  <c r="G22" i="15" s="1"/>
  <c r="J13" i="15"/>
  <c r="J21" i="15" s="1"/>
  <c r="I13" i="15"/>
  <c r="I21" i="15" s="1"/>
  <c r="H13" i="15"/>
  <c r="H21" i="15" s="1"/>
  <c r="G13" i="15"/>
  <c r="G21" i="15" s="1"/>
  <c r="J12" i="15"/>
  <c r="J20" i="15" s="1"/>
  <c r="I12" i="15"/>
  <c r="I20" i="15" s="1"/>
  <c r="H12" i="15"/>
  <c r="H20" i="15" s="1"/>
  <c r="G12" i="15"/>
  <c r="G20" i="15" s="1"/>
  <c r="J11" i="15"/>
  <c r="J19" i="15" s="1"/>
  <c r="I11" i="15"/>
  <c r="I19" i="15" s="1"/>
  <c r="H11" i="15"/>
  <c r="H19" i="15" s="1"/>
  <c r="G11" i="15"/>
  <c r="G19" i="15" s="1"/>
  <c r="J10" i="15"/>
  <c r="J18" i="15" s="1"/>
  <c r="J53" i="15" s="1"/>
  <c r="I10" i="15"/>
  <c r="I18" i="15" s="1"/>
  <c r="I53" i="15" s="1"/>
  <c r="H10" i="15"/>
  <c r="H18" i="15" s="1"/>
  <c r="H53" i="15" s="1"/>
  <c r="G10" i="15"/>
  <c r="G18" i="15" s="1"/>
  <c r="G53" i="15" s="1"/>
  <c r="B22" i="15"/>
  <c r="B21" i="15"/>
  <c r="B19" i="15"/>
  <c r="J42" i="11"/>
  <c r="J42" i="15" s="1"/>
  <c r="I42" i="11"/>
  <c r="I42" i="15" s="1"/>
  <c r="H42" i="11"/>
  <c r="H42" i="15" s="1"/>
  <c r="G42" i="11"/>
  <c r="G42" i="15" s="1"/>
  <c r="J41" i="11"/>
  <c r="J41" i="15" s="1"/>
  <c r="I41" i="11"/>
  <c r="I41" i="15" s="1"/>
  <c r="H41" i="11"/>
  <c r="H41" i="15" s="1"/>
  <c r="G41" i="11"/>
  <c r="G41" i="15" s="1"/>
  <c r="K33" i="11"/>
  <c r="K32" i="11"/>
  <c r="J22" i="11"/>
  <c r="I22" i="11"/>
  <c r="H22" i="11"/>
  <c r="G22" i="11"/>
  <c r="B22" i="11"/>
  <c r="J21" i="11"/>
  <c r="I21" i="11"/>
  <c r="H21" i="11"/>
  <c r="G21" i="11"/>
  <c r="B21" i="11"/>
  <c r="J19" i="11"/>
  <c r="I19" i="11"/>
  <c r="H19" i="11"/>
  <c r="G19" i="11"/>
  <c r="B19" i="11"/>
  <c r="K14" i="11"/>
  <c r="K22" i="11" s="1"/>
  <c r="K13" i="11"/>
  <c r="K21" i="11" s="1"/>
  <c r="K12" i="11"/>
  <c r="K20" i="11" s="1"/>
  <c r="K11" i="11"/>
  <c r="K19" i="11" s="1"/>
  <c r="K10" i="11"/>
  <c r="K18" i="11" s="1"/>
  <c r="AE78" i="4" l="1"/>
  <c r="X98" i="4"/>
  <c r="AD56" i="4"/>
  <c r="W76" i="4"/>
  <c r="AB78" i="4"/>
  <c r="U98" i="4"/>
  <c r="AE56" i="4"/>
  <c r="X76" i="4"/>
  <c r="V54" i="4"/>
  <c r="AC34" i="4"/>
  <c r="AC78" i="4"/>
  <c r="V98" i="4"/>
  <c r="AD34" i="4"/>
  <c r="W54" i="4"/>
  <c r="AE34" i="4"/>
  <c r="X54" i="4"/>
  <c r="U54" i="4"/>
  <c r="AB34" i="4"/>
  <c r="U76" i="4"/>
  <c r="AB56" i="4"/>
  <c r="AD12" i="4"/>
  <c r="W32" i="4"/>
  <c r="V76" i="4"/>
  <c r="AC56" i="4"/>
  <c r="AE12" i="4"/>
  <c r="X32" i="4"/>
  <c r="AD78" i="4"/>
  <c r="W98" i="4"/>
  <c r="J44" i="15"/>
  <c r="J55" i="15" s="1"/>
  <c r="G44" i="11"/>
  <c r="G55" i="11" s="1"/>
  <c r="I24" i="11"/>
  <c r="I52" i="11" s="1"/>
  <c r="I54" i="11" s="1"/>
  <c r="H24" i="11"/>
  <c r="H52" i="11" s="1"/>
  <c r="H54" i="11" s="1"/>
  <c r="AD15" i="4"/>
  <c r="AB18" i="4"/>
  <c r="AB14" i="4"/>
  <c r="AB26" i="4"/>
  <c r="AC18" i="4"/>
  <c r="AC14" i="4"/>
  <c r="AB23" i="4"/>
  <c r="AC25" i="4"/>
  <c r="AC22" i="4"/>
  <c r="AB22" i="4"/>
  <c r="AC19" i="4"/>
  <c r="AC15" i="4"/>
  <c r="AB19" i="4"/>
  <c r="AB15" i="4"/>
  <c r="G24" i="15"/>
  <c r="G52" i="15" s="1"/>
  <c r="G54" i="15" s="1"/>
  <c r="J24" i="11"/>
  <c r="J52" i="11" s="1"/>
  <c r="J54" i="11" s="1"/>
  <c r="H44" i="11"/>
  <c r="H55" i="11" s="1"/>
  <c r="I44" i="11"/>
  <c r="I55" i="11" s="1"/>
  <c r="J44" i="11"/>
  <c r="J55" i="11" s="1"/>
  <c r="K32" i="15"/>
  <c r="K33" i="15"/>
  <c r="K42" i="11"/>
  <c r="G24" i="11"/>
  <c r="G52" i="11" s="1"/>
  <c r="G54" i="11" s="1"/>
  <c r="K12" i="15"/>
  <c r="K20" i="15" s="1"/>
  <c r="K14" i="15"/>
  <c r="K22" i="15" s="1"/>
  <c r="K11" i="15"/>
  <c r="K19" i="15" s="1"/>
  <c r="H24" i="15"/>
  <c r="H52" i="15" s="1"/>
  <c r="H54" i="15" s="1"/>
  <c r="I24" i="15"/>
  <c r="I52" i="15" s="1"/>
  <c r="I54" i="15" s="1"/>
  <c r="K13" i="15"/>
  <c r="K21" i="15" s="1"/>
  <c r="K10" i="15"/>
  <c r="K18" i="15" s="1"/>
  <c r="K53" i="15" s="1"/>
  <c r="J24" i="15"/>
  <c r="J52" i="15" s="1"/>
  <c r="J54" i="15" s="1"/>
  <c r="K24" i="11"/>
  <c r="K52" i="11" s="1"/>
  <c r="K41" i="11"/>
  <c r="K53" i="11"/>
  <c r="BC13" i="4" l="1"/>
  <c r="BC15" i="4"/>
  <c r="P198" i="4" s="1"/>
  <c r="BC14" i="4"/>
  <c r="I44" i="15"/>
  <c r="I55" i="15" s="1"/>
  <c r="AJ25" i="4"/>
  <c r="AJ26" i="4"/>
  <c r="AJ27" i="4"/>
  <c r="AJ24" i="4"/>
  <c r="K44" i="11"/>
  <c r="K55" i="11" s="1"/>
  <c r="H44" i="15"/>
  <c r="H55" i="15" s="1"/>
  <c r="K42" i="15"/>
  <c r="K24" i="15"/>
  <c r="H7" i="4" s="1"/>
  <c r="K41" i="15"/>
  <c r="G44" i="15"/>
  <c r="G55" i="15" s="1"/>
  <c r="K54" i="11"/>
  <c r="AJ38" i="4" l="1"/>
  <c r="AJ37" i="4"/>
  <c r="AJ36" i="4"/>
  <c r="AJ35" i="4"/>
  <c r="F198" i="4"/>
  <c r="T198" i="4"/>
  <c r="F130" i="4" s="1"/>
  <c r="J130" i="4"/>
  <c r="G198" i="4"/>
  <c r="O198" i="4"/>
  <c r="R198" i="4"/>
  <c r="S198" i="4"/>
  <c r="H198" i="4"/>
  <c r="I130" i="4"/>
  <c r="I198" i="4"/>
  <c r="N198" i="4"/>
  <c r="D198" i="4"/>
  <c r="D130" i="4" s="1"/>
  <c r="K198" i="4"/>
  <c r="Q198" i="4"/>
  <c r="M191" i="4"/>
  <c r="M198" i="4"/>
  <c r="AJ60" i="4"/>
  <c r="E198" i="4"/>
  <c r="D191" i="4"/>
  <c r="D122" i="4" s="1"/>
  <c r="J198" i="4"/>
  <c r="E130" i="4" s="1"/>
  <c r="L198" i="4"/>
  <c r="AJ21" i="4"/>
  <c r="AJ20" i="4"/>
  <c r="AJ19" i="4"/>
  <c r="AJ18" i="4"/>
  <c r="AP25" i="4"/>
  <c r="AP24" i="4"/>
  <c r="AK24" i="4" s="1"/>
  <c r="AL24" i="4" s="1"/>
  <c r="AM24" i="4" s="1"/>
  <c r="AN24" i="4" s="1"/>
  <c r="AO24" i="4" s="1"/>
  <c r="AP27" i="4"/>
  <c r="AK27" i="4" s="1"/>
  <c r="AL27" i="4" s="1"/>
  <c r="AM27" i="4" s="1"/>
  <c r="AN27" i="4" s="1"/>
  <c r="AO27" i="4" s="1"/>
  <c r="AP26" i="4"/>
  <c r="AK26" i="4" s="1"/>
  <c r="AL26" i="4" s="1"/>
  <c r="AM26" i="4" s="1"/>
  <c r="AN26" i="4" s="1"/>
  <c r="AO26" i="4" s="1"/>
  <c r="AJ42" i="4"/>
  <c r="AP42" i="4" s="1"/>
  <c r="AJ43" i="4"/>
  <c r="AP43" i="4" s="1"/>
  <c r="AJ44" i="4"/>
  <c r="AJ41" i="4"/>
  <c r="AP41" i="4" s="1"/>
  <c r="K52" i="15"/>
  <c r="K54" i="15" s="1"/>
  <c r="K44" i="15"/>
  <c r="I7" i="4" s="1"/>
  <c r="U12" i="4"/>
  <c r="U32" i="4" s="1"/>
  <c r="V12" i="4"/>
  <c r="V32" i="4" s="1"/>
  <c r="D197" i="4" l="1"/>
  <c r="D129" i="4" s="1"/>
  <c r="D196" i="4"/>
  <c r="D128" i="4" s="1"/>
  <c r="AP18" i="4"/>
  <c r="D190" i="4"/>
  <c r="D121" i="4" s="1"/>
  <c r="AP20" i="4"/>
  <c r="AP21" i="4"/>
  <c r="C124" i="14"/>
  <c r="D189" i="4"/>
  <c r="D120" i="4" s="1"/>
  <c r="AP19" i="4"/>
  <c r="AK43" i="4"/>
  <c r="AL43" i="4" s="1"/>
  <c r="AM43" i="4" s="1"/>
  <c r="AN43" i="4" s="1"/>
  <c r="AO43" i="4" s="1"/>
  <c r="AZ43" i="4"/>
  <c r="AK41" i="4"/>
  <c r="AL41" i="4" s="1"/>
  <c r="AM41" i="4" s="1"/>
  <c r="AN41" i="4" s="1"/>
  <c r="AO41" i="4" s="1"/>
  <c r="AZ41" i="4"/>
  <c r="AZ27" i="4"/>
  <c r="AZ38" i="4" s="1"/>
  <c r="AP38" i="4"/>
  <c r="AK38" i="4" s="1"/>
  <c r="AL38" i="4" s="1"/>
  <c r="AM38" i="4" s="1"/>
  <c r="AN38" i="4" s="1"/>
  <c r="AO38" i="4" s="1"/>
  <c r="AK42" i="4"/>
  <c r="AL42" i="4" s="1"/>
  <c r="AM42" i="4" s="1"/>
  <c r="AN42" i="4" s="1"/>
  <c r="AO42" i="4" s="1"/>
  <c r="AZ42" i="4"/>
  <c r="AZ24" i="4"/>
  <c r="AP35" i="4"/>
  <c r="AZ25" i="4"/>
  <c r="AP36" i="4"/>
  <c r="J196" i="4" s="1"/>
  <c r="E128" i="4" s="1"/>
  <c r="AP44" i="4"/>
  <c r="AZ26" i="4"/>
  <c r="AP37" i="4"/>
  <c r="J197" i="4" s="1"/>
  <c r="E129" i="4" s="1"/>
  <c r="AK25" i="4"/>
  <c r="AL25" i="4" s="1"/>
  <c r="AM25" i="4" s="1"/>
  <c r="AN25" i="4" s="1"/>
  <c r="AO25" i="4" s="1"/>
  <c r="C124" i="13"/>
  <c r="C124" i="1"/>
  <c r="C124" i="12"/>
  <c r="AJ15" i="4"/>
  <c r="C125" i="14"/>
  <c r="AJ12" i="4"/>
  <c r="K55" i="15"/>
  <c r="J7" i="4" s="1"/>
  <c r="AC12" i="4"/>
  <c r="AB12" i="4"/>
  <c r="I129" i="4" l="1"/>
  <c r="BC12" i="4"/>
  <c r="I128" i="4"/>
  <c r="AZ18" i="4"/>
  <c r="AK18" i="4"/>
  <c r="AL18" i="4" s="1"/>
  <c r="E124" i="13" s="1"/>
  <c r="AZ21" i="4"/>
  <c r="T191" i="4" s="1"/>
  <c r="F122" i="4" s="1"/>
  <c r="J122" i="4" s="1"/>
  <c r="J191" i="4"/>
  <c r="E122" i="4" s="1"/>
  <c r="I122" i="4" s="1"/>
  <c r="AK37" i="4"/>
  <c r="AK21" i="4"/>
  <c r="J190" i="4"/>
  <c r="E121" i="4" s="1"/>
  <c r="I121" i="4" s="1"/>
  <c r="AZ20" i="4"/>
  <c r="T190" i="4" s="1"/>
  <c r="F121" i="4" s="1"/>
  <c r="J121" i="4" s="1"/>
  <c r="J189" i="4"/>
  <c r="E120" i="4" s="1"/>
  <c r="I120" i="4" s="1"/>
  <c r="AZ19" i="4"/>
  <c r="T189" i="4" s="1"/>
  <c r="F120" i="4" s="1"/>
  <c r="J120" i="4" s="1"/>
  <c r="AK19" i="4"/>
  <c r="AK20" i="4"/>
  <c r="AK35" i="4"/>
  <c r="AK36" i="4"/>
  <c r="AZ35" i="4"/>
  <c r="AQ24" i="4"/>
  <c r="AR24" i="4" s="1"/>
  <c r="AS24" i="4" s="1"/>
  <c r="AT24" i="4" s="1"/>
  <c r="AU24" i="4" s="1"/>
  <c r="AV24" i="4" s="1"/>
  <c r="AW24" i="4" s="1"/>
  <c r="AX24" i="4" s="1"/>
  <c r="AY24" i="4" s="1"/>
  <c r="AK44" i="4"/>
  <c r="AL44" i="4" s="1"/>
  <c r="AM44" i="4" s="1"/>
  <c r="AN44" i="4" s="1"/>
  <c r="AO44" i="4" s="1"/>
  <c r="AZ44" i="4"/>
  <c r="AZ37" i="4"/>
  <c r="T197" i="4" s="1"/>
  <c r="F129" i="4" s="1"/>
  <c r="J129" i="4" s="1"/>
  <c r="AQ26" i="4"/>
  <c r="AR26" i="4" s="1"/>
  <c r="AS26" i="4" s="1"/>
  <c r="AT26" i="4" s="1"/>
  <c r="AU26" i="4" s="1"/>
  <c r="AV26" i="4" s="1"/>
  <c r="AW26" i="4" s="1"/>
  <c r="AX26" i="4" s="1"/>
  <c r="AY26" i="4" s="1"/>
  <c r="AZ36" i="4"/>
  <c r="T196" i="4" s="1"/>
  <c r="F128" i="4" s="1"/>
  <c r="J128" i="4" s="1"/>
  <c r="AQ25" i="4"/>
  <c r="AR25" i="4" s="1"/>
  <c r="AS25" i="4" s="1"/>
  <c r="AT25" i="4" s="1"/>
  <c r="AU25" i="4" s="1"/>
  <c r="AV25" i="4" s="1"/>
  <c r="AW25" i="4" s="1"/>
  <c r="AX25" i="4" s="1"/>
  <c r="AY25" i="4" s="1"/>
  <c r="AQ27" i="4"/>
  <c r="AR27" i="4" s="1"/>
  <c r="AS27" i="4" s="1"/>
  <c r="AT27" i="4" s="1"/>
  <c r="AU27" i="4" s="1"/>
  <c r="AV27" i="4" s="1"/>
  <c r="AW27" i="4" s="1"/>
  <c r="AX27" i="4" s="1"/>
  <c r="AY27" i="4" s="1"/>
  <c r="C125" i="12"/>
  <c r="C125" i="13"/>
  <c r="C125" i="1"/>
  <c r="AJ14" i="4"/>
  <c r="AJ59" i="4" s="1"/>
  <c r="AJ13" i="4"/>
  <c r="AJ58" i="4" s="1"/>
  <c r="I124" i="14"/>
  <c r="T188" i="4" l="1"/>
  <c r="F119" i="4" s="1"/>
  <c r="D195" i="4"/>
  <c r="D127" i="4" s="1"/>
  <c r="J195" i="4"/>
  <c r="E127" i="4" s="1"/>
  <c r="T195" i="4"/>
  <c r="F127" i="4" s="1"/>
  <c r="D188" i="4"/>
  <c r="D119" i="4" s="1"/>
  <c r="AJ57" i="4"/>
  <c r="J188" i="4"/>
  <c r="E119" i="4" s="1"/>
  <c r="E188" i="4"/>
  <c r="D124" i="14"/>
  <c r="AL21" i="4"/>
  <c r="AL15" i="4" s="1"/>
  <c r="AL60" i="4" s="1"/>
  <c r="E191" i="4"/>
  <c r="AL37" i="4"/>
  <c r="E197" i="4"/>
  <c r="AL36" i="4"/>
  <c r="E196" i="4"/>
  <c r="AL35" i="4"/>
  <c r="E195" i="4"/>
  <c r="E124" i="1"/>
  <c r="AL20" i="4"/>
  <c r="E190" i="4"/>
  <c r="AM18" i="4"/>
  <c r="F124" i="14" s="1"/>
  <c r="F188" i="4"/>
  <c r="E124" i="14"/>
  <c r="AL19" i="4"/>
  <c r="E125" i="1" s="1"/>
  <c r="E189" i="4"/>
  <c r="E124" i="12"/>
  <c r="D124" i="13"/>
  <c r="I124" i="12"/>
  <c r="I124" i="13"/>
  <c r="D124" i="1"/>
  <c r="D124" i="12"/>
  <c r="Q124" i="14"/>
  <c r="I124" i="1"/>
  <c r="I125" i="14"/>
  <c r="D125" i="14"/>
  <c r="AP14" i="4"/>
  <c r="AP59" i="4" s="1"/>
  <c r="AP12" i="4"/>
  <c r="AP57" i="4" s="1"/>
  <c r="AQ38" i="4"/>
  <c r="AR38" i="4" s="1"/>
  <c r="AS38" i="4" s="1"/>
  <c r="AT38" i="4" s="1"/>
  <c r="AU38" i="4" s="1"/>
  <c r="AV38" i="4" s="1"/>
  <c r="AW38" i="4" s="1"/>
  <c r="AX38" i="4" s="1"/>
  <c r="AY38" i="4" s="1"/>
  <c r="AQ36" i="4"/>
  <c r="AQ35" i="4"/>
  <c r="AQ37" i="4"/>
  <c r="J127" i="4" l="1"/>
  <c r="I127" i="4"/>
  <c r="J119" i="4"/>
  <c r="I119" i="4"/>
  <c r="AM21" i="4"/>
  <c r="F191" i="4"/>
  <c r="F197" i="4"/>
  <c r="AM37" i="4"/>
  <c r="AL14" i="4"/>
  <c r="AL59" i="4" s="1"/>
  <c r="F195" i="4"/>
  <c r="AM35" i="4"/>
  <c r="AL12" i="4"/>
  <c r="AL57" i="4" s="1"/>
  <c r="F196" i="4"/>
  <c r="AM36" i="4"/>
  <c r="E125" i="13"/>
  <c r="E125" i="12"/>
  <c r="AL13" i="4"/>
  <c r="AL58" i="4" s="1"/>
  <c r="AM19" i="4"/>
  <c r="F125" i="14" s="1"/>
  <c r="F189" i="4"/>
  <c r="E125" i="14"/>
  <c r="AN18" i="4"/>
  <c r="G124" i="14" s="1"/>
  <c r="G188" i="4"/>
  <c r="AM20" i="4"/>
  <c r="F190" i="4"/>
  <c r="AP13" i="4"/>
  <c r="AP58" i="4" s="1"/>
  <c r="I125" i="13"/>
  <c r="D125" i="12"/>
  <c r="D125" i="13"/>
  <c r="Q124" i="12"/>
  <c r="Q124" i="13"/>
  <c r="F124" i="12"/>
  <c r="F124" i="13"/>
  <c r="I125" i="1"/>
  <c r="I125" i="12"/>
  <c r="Q125" i="14"/>
  <c r="F124" i="1"/>
  <c r="D125" i="1"/>
  <c r="AZ12" i="4"/>
  <c r="AZ57" i="4" s="1"/>
  <c r="Q124" i="1"/>
  <c r="AP15" i="4"/>
  <c r="AP60" i="4" s="1"/>
  <c r="AZ15" i="4"/>
  <c r="AZ60" i="4" s="1"/>
  <c r="AR35" i="4"/>
  <c r="AR36" i="4"/>
  <c r="AR37" i="4"/>
  <c r="AK15" i="4"/>
  <c r="AK60" i="4" s="1"/>
  <c r="AK14" i="4"/>
  <c r="AK59" i="4" s="1"/>
  <c r="AK12" i="4"/>
  <c r="AK57" i="4" s="1"/>
  <c r="AK13" i="4"/>
  <c r="AK58" i="4" s="1"/>
  <c r="AZ14" i="4"/>
  <c r="AZ59" i="4" s="1"/>
  <c r="AQ18" i="4"/>
  <c r="AQ20" i="4"/>
  <c r="K190" i="4" s="1"/>
  <c r="AQ44" i="4"/>
  <c r="AQ43" i="4"/>
  <c r="K197" i="4" s="1"/>
  <c r="AN21" i="4" l="1"/>
  <c r="G191" i="4"/>
  <c r="AN35" i="4"/>
  <c r="G195" i="4"/>
  <c r="AN36" i="4"/>
  <c r="G196" i="4"/>
  <c r="AN37" i="4"/>
  <c r="G197" i="4"/>
  <c r="AN20" i="4"/>
  <c r="G190" i="4"/>
  <c r="AO18" i="4"/>
  <c r="I188" i="4" s="1"/>
  <c r="H188" i="4"/>
  <c r="J124" i="14"/>
  <c r="K188" i="4"/>
  <c r="AN19" i="4"/>
  <c r="G189" i="4"/>
  <c r="Q125" i="13"/>
  <c r="F125" i="1"/>
  <c r="J124" i="12"/>
  <c r="J124" i="13"/>
  <c r="G124" i="12"/>
  <c r="G124" i="13"/>
  <c r="F125" i="12"/>
  <c r="F125" i="13"/>
  <c r="Q125" i="1"/>
  <c r="Q125" i="12"/>
  <c r="AQ19" i="4"/>
  <c r="AZ13" i="4"/>
  <c r="AZ58" i="4" s="1"/>
  <c r="AQ21" i="4"/>
  <c r="G124" i="1"/>
  <c r="J124" i="1"/>
  <c r="AS37" i="4"/>
  <c r="AS36" i="4"/>
  <c r="AS35" i="4"/>
  <c r="AM14" i="4"/>
  <c r="AM59" i="4" s="1"/>
  <c r="AM15" i="4"/>
  <c r="AM60" i="4" s="1"/>
  <c r="AR20" i="4"/>
  <c r="L190" i="4" s="1"/>
  <c r="AQ14" i="4"/>
  <c r="AQ59" i="4" s="1"/>
  <c r="AM13" i="4"/>
  <c r="AM58" i="4" s="1"/>
  <c r="AM12" i="4"/>
  <c r="AM57" i="4" s="1"/>
  <c r="AR18" i="4"/>
  <c r="AQ42" i="4"/>
  <c r="K196" i="4" s="1"/>
  <c r="AR43" i="4"/>
  <c r="L197" i="4" s="1"/>
  <c r="AR44" i="4"/>
  <c r="AQ41" i="4"/>
  <c r="K195" i="4" s="1"/>
  <c r="D111" i="4"/>
  <c r="D114" i="4"/>
  <c r="D112" i="4"/>
  <c r="AN14" i="4" l="1"/>
  <c r="AN59" i="4" s="1"/>
  <c r="AO21" i="4"/>
  <c r="I191" i="4" s="1"/>
  <c r="H191" i="4"/>
  <c r="AR21" i="4"/>
  <c r="L191" i="4" s="1"/>
  <c r="K191" i="4"/>
  <c r="AN15" i="4"/>
  <c r="AN60" i="4" s="1"/>
  <c r="AO37" i="4"/>
  <c r="I197" i="4" s="1"/>
  <c r="H197" i="4"/>
  <c r="AO36" i="4"/>
  <c r="I196" i="4" s="1"/>
  <c r="H196" i="4"/>
  <c r="AO35" i="4"/>
  <c r="I195" i="4" s="1"/>
  <c r="H195" i="4"/>
  <c r="AO19" i="4"/>
  <c r="I189" i="4" s="1"/>
  <c r="H189" i="4"/>
  <c r="G125" i="14"/>
  <c r="K124" i="14"/>
  <c r="L188" i="4"/>
  <c r="J125" i="14"/>
  <c r="K189" i="4"/>
  <c r="AO20" i="4"/>
  <c r="I190" i="4" s="1"/>
  <c r="H190" i="4"/>
  <c r="H124" i="14"/>
  <c r="AR19" i="4"/>
  <c r="J125" i="1"/>
  <c r="G125" i="12"/>
  <c r="G125" i="13"/>
  <c r="G125" i="1"/>
  <c r="K124" i="12"/>
  <c r="K124" i="13"/>
  <c r="H124" i="12"/>
  <c r="H124" i="13"/>
  <c r="AN13" i="4"/>
  <c r="AN58" i="4" s="1"/>
  <c r="J125" i="12"/>
  <c r="J125" i="13"/>
  <c r="AQ15" i="4"/>
  <c r="AQ60" i="4" s="1"/>
  <c r="K124" i="1"/>
  <c r="H124" i="1"/>
  <c r="AQ12" i="4"/>
  <c r="AQ57" i="4" s="1"/>
  <c r="AR42" i="4"/>
  <c r="L196" i="4" s="1"/>
  <c r="AN12" i="4"/>
  <c r="AN57" i="4" s="1"/>
  <c r="AT35" i="4"/>
  <c r="AT36" i="4"/>
  <c r="AT37" i="4"/>
  <c r="AS20" i="4"/>
  <c r="M190" i="4" s="1"/>
  <c r="AR14" i="4"/>
  <c r="AR59" i="4" s="1"/>
  <c r="AQ13" i="4"/>
  <c r="AQ58" i="4" s="1"/>
  <c r="AS18" i="4"/>
  <c r="M188" i="4" s="1"/>
  <c r="AR41" i="4"/>
  <c r="L195" i="4" s="1"/>
  <c r="AS43" i="4"/>
  <c r="M197" i="4" s="1"/>
  <c r="AS44" i="4"/>
  <c r="D113" i="4"/>
  <c r="AS21" i="4" l="1"/>
  <c r="AR15" i="4"/>
  <c r="AR60" i="4" s="1"/>
  <c r="AO15" i="4"/>
  <c r="AO60" i="4" s="1"/>
  <c r="K125" i="14"/>
  <c r="L189" i="4"/>
  <c r="AS19" i="4"/>
  <c r="M189" i="4" s="1"/>
  <c r="K125" i="12"/>
  <c r="H125" i="14"/>
  <c r="H125" i="1"/>
  <c r="K125" i="1"/>
  <c r="K125" i="13"/>
  <c r="H125" i="12"/>
  <c r="H125" i="13"/>
  <c r="AS42" i="4"/>
  <c r="M196" i="4" s="1"/>
  <c r="AR13" i="4"/>
  <c r="AR58" i="4" s="1"/>
  <c r="AO12" i="4"/>
  <c r="AO57" i="4" s="1"/>
  <c r="AO14" i="4"/>
  <c r="AO59" i="4" s="1"/>
  <c r="AR12" i="4"/>
  <c r="AR57" i="4" s="1"/>
  <c r="AO13" i="4"/>
  <c r="AO58" i="4" s="1"/>
  <c r="AU37" i="4"/>
  <c r="AU36" i="4"/>
  <c r="AU35" i="4"/>
  <c r="AT20" i="4"/>
  <c r="N190" i="4" s="1"/>
  <c r="AS14" i="4"/>
  <c r="AS59" i="4" s="1"/>
  <c r="AT18" i="4"/>
  <c r="N188" i="4" s="1"/>
  <c r="AT44" i="4"/>
  <c r="AT43" i="4"/>
  <c r="N197" i="4" s="1"/>
  <c r="AS41" i="4"/>
  <c r="M195" i="4" s="1"/>
  <c r="E111" i="4"/>
  <c r="G112" i="4"/>
  <c r="E114" i="4"/>
  <c r="F114" i="4"/>
  <c r="E112" i="4"/>
  <c r="E113" i="4"/>
  <c r="AT19" i="4" l="1"/>
  <c r="N189" i="4" s="1"/>
  <c r="AS15" i="4"/>
  <c r="AS60" i="4" s="1"/>
  <c r="AT21" i="4"/>
  <c r="N191" i="4" s="1"/>
  <c r="AS13" i="4"/>
  <c r="AS58" i="4" s="1"/>
  <c r="AT42" i="4"/>
  <c r="N196" i="4" s="1"/>
  <c r="AS12" i="4"/>
  <c r="AS57" i="4" s="1"/>
  <c r="AV35" i="4"/>
  <c r="AV36" i="4"/>
  <c r="AV37" i="4"/>
  <c r="AU20" i="4"/>
  <c r="O190" i="4" s="1"/>
  <c r="AT14" i="4"/>
  <c r="AT59" i="4" s="1"/>
  <c r="AU18" i="4"/>
  <c r="AT41" i="4"/>
  <c r="N195" i="4" s="1"/>
  <c r="AU43" i="4"/>
  <c r="O197" i="4" s="1"/>
  <c r="AU44" i="4"/>
  <c r="F112" i="4"/>
  <c r="G114" i="4"/>
  <c r="F111" i="4"/>
  <c r="F113" i="4"/>
  <c r="AU19" i="4" l="1"/>
  <c r="L125" i="1" s="1"/>
  <c r="AT15" i="4"/>
  <c r="AT60" i="4" s="1"/>
  <c r="AU21" i="4"/>
  <c r="O191" i="4" s="1"/>
  <c r="L124" i="14"/>
  <c r="O188" i="4"/>
  <c r="L124" i="12"/>
  <c r="L124" i="13"/>
  <c r="L124" i="1"/>
  <c r="AU42" i="4"/>
  <c r="O196" i="4" s="1"/>
  <c r="AT13" i="4"/>
  <c r="AT58" i="4" s="1"/>
  <c r="AT12" i="4"/>
  <c r="AT57" i="4" s="1"/>
  <c r="AW36" i="4"/>
  <c r="AW35" i="4"/>
  <c r="AW37" i="4"/>
  <c r="AV20" i="4"/>
  <c r="P190" i="4" s="1"/>
  <c r="AU14" i="4"/>
  <c r="AU59" i="4" s="1"/>
  <c r="AV18" i="4"/>
  <c r="AV44" i="4"/>
  <c r="AV43" i="4"/>
  <c r="P197" i="4" s="1"/>
  <c r="AU41" i="4"/>
  <c r="O195" i="4" s="1"/>
  <c r="G111" i="4"/>
  <c r="G113" i="4"/>
  <c r="L125" i="13" l="1"/>
  <c r="AV19" i="4"/>
  <c r="P189" i="4" s="1"/>
  <c r="L125" i="12"/>
  <c r="O189" i="4"/>
  <c r="L125" i="14"/>
  <c r="AV21" i="4"/>
  <c r="P191" i="4" s="1"/>
  <c r="AU15" i="4"/>
  <c r="AU60" i="4" s="1"/>
  <c r="M124" i="14"/>
  <c r="P188" i="4"/>
  <c r="AU13" i="4"/>
  <c r="AU58" i="4" s="1"/>
  <c r="AV42" i="4"/>
  <c r="P196" i="4" s="1"/>
  <c r="M124" i="12"/>
  <c r="M124" i="13"/>
  <c r="M124" i="1"/>
  <c r="AU12" i="4"/>
  <c r="AU57" i="4" s="1"/>
  <c r="AX35" i="4"/>
  <c r="AX37" i="4"/>
  <c r="AX36" i="4"/>
  <c r="AW20" i="4"/>
  <c r="Q190" i="4" s="1"/>
  <c r="AV14" i="4"/>
  <c r="AV59" i="4" s="1"/>
  <c r="AW18" i="4"/>
  <c r="AV41" i="4"/>
  <c r="P195" i="4" s="1"/>
  <c r="AW43" i="4"/>
  <c r="Q197" i="4" s="1"/>
  <c r="AW44" i="4"/>
  <c r="N123" i="11"/>
  <c r="N123" i="15"/>
  <c r="G125" i="15"/>
  <c r="G125" i="11"/>
  <c r="L123" i="11"/>
  <c r="L123" i="15"/>
  <c r="O123" i="15"/>
  <c r="O123" i="11"/>
  <c r="K123" i="11"/>
  <c r="K123" i="15"/>
  <c r="Q123" i="15"/>
  <c r="Q123" i="11"/>
  <c r="J123" i="15"/>
  <c r="J123" i="11"/>
  <c r="M123" i="11"/>
  <c r="M123" i="15"/>
  <c r="C125" i="15"/>
  <c r="C125" i="11"/>
  <c r="D123" i="15"/>
  <c r="D123" i="11"/>
  <c r="H123" i="11"/>
  <c r="H123" i="15"/>
  <c r="I125" i="15"/>
  <c r="I125" i="11"/>
  <c r="H125" i="15"/>
  <c r="H125" i="11"/>
  <c r="Q125" i="15"/>
  <c r="Q125" i="11"/>
  <c r="G123" i="11"/>
  <c r="G123" i="15"/>
  <c r="I123" i="15"/>
  <c r="I123" i="11"/>
  <c r="F123" i="11"/>
  <c r="F123" i="15"/>
  <c r="J125" i="11"/>
  <c r="J125" i="15"/>
  <c r="P123" i="15"/>
  <c r="P123" i="11"/>
  <c r="C123" i="11"/>
  <c r="C123" i="15"/>
  <c r="D125" i="11"/>
  <c r="D125" i="15"/>
  <c r="E125" i="11"/>
  <c r="E125" i="15"/>
  <c r="E123" i="15"/>
  <c r="E123" i="11"/>
  <c r="L125" i="11"/>
  <c r="L125" i="15"/>
  <c r="K125" i="15"/>
  <c r="K125" i="11"/>
  <c r="F125" i="11"/>
  <c r="F125" i="15"/>
  <c r="M125" i="14" l="1"/>
  <c r="AW19" i="4"/>
  <c r="N125" i="14" s="1"/>
  <c r="M125" i="13"/>
  <c r="M125" i="12"/>
  <c r="M125" i="11"/>
  <c r="M125" i="15"/>
  <c r="M125" i="1"/>
  <c r="AV15" i="4"/>
  <c r="AV60" i="4" s="1"/>
  <c r="AW21" i="4"/>
  <c r="Q191" i="4" s="1"/>
  <c r="N124" i="14"/>
  <c r="Q188" i="4"/>
  <c r="Q189" i="4"/>
  <c r="AV13" i="4"/>
  <c r="AV58" i="4" s="1"/>
  <c r="AW42" i="4"/>
  <c r="Q196" i="4" s="1"/>
  <c r="N124" i="12"/>
  <c r="N124" i="13"/>
  <c r="N124" i="1"/>
  <c r="AV12" i="4"/>
  <c r="AV57" i="4" s="1"/>
  <c r="AY36" i="4"/>
  <c r="AY37" i="4"/>
  <c r="AY35" i="4"/>
  <c r="AX20" i="4"/>
  <c r="R190" i="4" s="1"/>
  <c r="AW14" i="4"/>
  <c r="AW59" i="4" s="1"/>
  <c r="AX18" i="4"/>
  <c r="AX44" i="4"/>
  <c r="AX43" i="4"/>
  <c r="R197" i="4" s="1"/>
  <c r="AW41" i="4"/>
  <c r="Q195" i="4" s="1"/>
  <c r="D122" i="15"/>
  <c r="D122" i="11"/>
  <c r="N124" i="11"/>
  <c r="N124" i="15"/>
  <c r="N122" i="11"/>
  <c r="N122" i="15"/>
  <c r="Q122" i="15"/>
  <c r="Q122" i="11"/>
  <c r="I122" i="11"/>
  <c r="I122" i="15"/>
  <c r="H122" i="11"/>
  <c r="H122" i="15"/>
  <c r="L124" i="11"/>
  <c r="L124" i="15"/>
  <c r="C122" i="15"/>
  <c r="C122" i="11"/>
  <c r="J124" i="11"/>
  <c r="J124" i="15"/>
  <c r="J122" i="11"/>
  <c r="J122" i="15"/>
  <c r="K124" i="15"/>
  <c r="K124" i="11"/>
  <c r="Q124" i="15"/>
  <c r="Q124" i="11"/>
  <c r="P122" i="15"/>
  <c r="P122" i="11"/>
  <c r="L122" i="15"/>
  <c r="L122" i="11"/>
  <c r="E124" i="11"/>
  <c r="E124" i="15"/>
  <c r="M122" i="11"/>
  <c r="M122" i="15"/>
  <c r="E122" i="15"/>
  <c r="E122" i="11"/>
  <c r="D124" i="15"/>
  <c r="D124" i="11"/>
  <c r="H124" i="11"/>
  <c r="H124" i="15"/>
  <c r="M124" i="11"/>
  <c r="M124" i="15"/>
  <c r="I124" i="15"/>
  <c r="I124" i="11"/>
  <c r="K122" i="15"/>
  <c r="K122" i="11"/>
  <c r="F122" i="15"/>
  <c r="F122" i="11"/>
  <c r="C124" i="15"/>
  <c r="C124" i="11"/>
  <c r="F124" i="11"/>
  <c r="F124" i="15"/>
  <c r="G124" i="11"/>
  <c r="G124" i="15"/>
  <c r="O122" i="11"/>
  <c r="O122" i="15"/>
  <c r="G122" i="11"/>
  <c r="G122" i="15"/>
  <c r="N125" i="1" l="1"/>
  <c r="N125" i="15"/>
  <c r="N125" i="13"/>
  <c r="AX19" i="4"/>
  <c r="O125" i="13" s="1"/>
  <c r="N125" i="11"/>
  <c r="N125" i="12"/>
  <c r="AW15" i="4"/>
  <c r="AW60" i="4" s="1"/>
  <c r="AX21" i="4"/>
  <c r="R191" i="4" s="1"/>
  <c r="AX42" i="4"/>
  <c r="R196" i="4" s="1"/>
  <c r="AW13" i="4"/>
  <c r="AW58" i="4" s="1"/>
  <c r="R189" i="4"/>
  <c r="O124" i="14"/>
  <c r="R188" i="4"/>
  <c r="O124" i="13"/>
  <c r="O124" i="1"/>
  <c r="O124" i="12"/>
  <c r="AW12" i="4"/>
  <c r="AW57" i="4" s="1"/>
  <c r="O124" i="15"/>
  <c r="O124" i="11"/>
  <c r="AY20" i="4"/>
  <c r="S190" i="4" s="1"/>
  <c r="AX14" i="4"/>
  <c r="AX59" i="4" s="1"/>
  <c r="O125" i="15"/>
  <c r="AY18" i="4"/>
  <c r="S188" i="4" s="1"/>
  <c r="AY43" i="4"/>
  <c r="S197" i="4" s="1"/>
  <c r="AX41" i="4"/>
  <c r="R195" i="4" s="1"/>
  <c r="AY44" i="4"/>
  <c r="O125" i="12" l="1"/>
  <c r="O125" i="1"/>
  <c r="O125" i="14"/>
  <c r="O125" i="11"/>
  <c r="AY19" i="4"/>
  <c r="S189" i="4" s="1"/>
  <c r="AY21" i="4"/>
  <c r="S191" i="4" s="1"/>
  <c r="AX15" i="4"/>
  <c r="AX60" i="4" s="1"/>
  <c r="AX13" i="4"/>
  <c r="AX58" i="4" s="1"/>
  <c r="AY42" i="4"/>
  <c r="S196" i="4" s="1"/>
  <c r="P124" i="14"/>
  <c r="P124" i="12"/>
  <c r="P124" i="13"/>
  <c r="P124" i="1"/>
  <c r="P125" i="1"/>
  <c r="AX12" i="4"/>
  <c r="AX57" i="4" s="1"/>
  <c r="AY14" i="4"/>
  <c r="AY59" i="4" s="1"/>
  <c r="P124" i="11"/>
  <c r="P124" i="15"/>
  <c r="AY41" i="4"/>
  <c r="S195" i="4" s="1"/>
  <c r="P125" i="13" l="1"/>
  <c r="P125" i="12"/>
  <c r="P125" i="15"/>
  <c r="P125" i="11"/>
  <c r="P125" i="14"/>
  <c r="AY15" i="4"/>
  <c r="AY60" i="4" s="1"/>
  <c r="AY13" i="4"/>
  <c r="AY58" i="4" s="1"/>
  <c r="AY12" i="4"/>
  <c r="AY57" i="4" s="1"/>
</calcChain>
</file>

<file path=xl/sharedStrings.xml><?xml version="1.0" encoding="utf-8"?>
<sst xmlns="http://schemas.openxmlformats.org/spreadsheetml/2006/main" count="701" uniqueCount="199">
  <si>
    <t>ton</t>
  </si>
  <si>
    <t>MWh</t>
  </si>
  <si>
    <t>…</t>
  </si>
  <si>
    <t>Postcode</t>
  </si>
  <si>
    <t>Plaats</t>
  </si>
  <si>
    <t>Straat en nummer</t>
  </si>
  <si>
    <t>Bus</t>
  </si>
  <si>
    <t>Naam</t>
  </si>
  <si>
    <t>Voornaam</t>
  </si>
  <si>
    <t>Functie</t>
  </si>
  <si>
    <t>Telefoonnummer</t>
  </si>
  <si>
    <t>Mobiel nummer</t>
  </si>
  <si>
    <t>Naam van de installatie</t>
  </si>
  <si>
    <t>Referentienummer EBO</t>
  </si>
  <si>
    <t>e-mailadres</t>
  </si>
  <si>
    <t>A - Hoe dit sjabloon te gebruiken</t>
  </si>
  <si>
    <t>Directe emissies</t>
  </si>
  <si>
    <t>Nr.</t>
  </si>
  <si>
    <t>Eenheid</t>
  </si>
  <si>
    <t>Indirecte emissies</t>
  </si>
  <si>
    <r>
      <t>kg CO</t>
    </r>
    <r>
      <rPr>
        <vertAlign val="subscript"/>
        <sz val="11"/>
        <color theme="1"/>
        <rFont val="Calibri"/>
        <family val="2"/>
        <scheme val="minor"/>
      </rPr>
      <t>2</t>
    </r>
    <r>
      <rPr>
        <sz val="11"/>
        <color theme="1"/>
        <rFont val="Calibri"/>
        <family val="2"/>
        <scheme val="minor"/>
      </rPr>
      <t>/MWh</t>
    </r>
  </si>
  <si>
    <t>Totaal</t>
  </si>
  <si>
    <r>
      <t>ton CO</t>
    </r>
    <r>
      <rPr>
        <vertAlign val="subscript"/>
        <sz val="11"/>
        <color theme="1"/>
        <rFont val="Calibri"/>
        <family val="2"/>
        <scheme val="minor"/>
      </rPr>
      <t>2</t>
    </r>
  </si>
  <si>
    <t>Gemiddeld ref. periode</t>
  </si>
  <si>
    <r>
      <t>ton CO</t>
    </r>
    <r>
      <rPr>
        <b/>
        <vertAlign val="subscript"/>
        <sz val="11"/>
        <color theme="1"/>
        <rFont val="Calibri"/>
        <family val="2"/>
        <scheme val="minor"/>
      </rPr>
      <t>2</t>
    </r>
  </si>
  <si>
    <t>Broeikasgas</t>
  </si>
  <si>
    <t>Emissie 2016</t>
  </si>
  <si>
    <t>Emissie 2017</t>
  </si>
  <si>
    <t>Emissie 2018</t>
  </si>
  <si>
    <t>Emissie 2019</t>
  </si>
  <si>
    <t>Totale emissies</t>
  </si>
  <si>
    <t>Bron</t>
  </si>
  <si>
    <t>PV-installatie</t>
  </si>
  <si>
    <t>Windturbine</t>
  </si>
  <si>
    <t>Garanties van oorsprong</t>
  </si>
  <si>
    <t>PPA - power purchase agreement</t>
  </si>
  <si>
    <t>CCS - carbon capture storage (geologisch)</t>
  </si>
  <si>
    <r>
      <t>WKK op basis van H</t>
    </r>
    <r>
      <rPr>
        <vertAlign val="subscript"/>
        <sz val="11"/>
        <color theme="1"/>
        <rFont val="Calibri"/>
        <family val="2"/>
        <scheme val="minor"/>
      </rPr>
      <t>2</t>
    </r>
  </si>
  <si>
    <t>Elektrificatie - warmtepompen</t>
  </si>
  <si>
    <t>Elektrificatie - overige</t>
  </si>
  <si>
    <t>Warmte - optimalisatie van warmte- en stoomnetten</t>
  </si>
  <si>
    <t>Warmte - valorisatie restwarmte</t>
  </si>
  <si>
    <t>Warmte - beperken van warmteverliezen</t>
  </si>
  <si>
    <t>Elektrificatie - elektro-ovens</t>
  </si>
  <si>
    <t>CCS - overige</t>
  </si>
  <si>
    <t>Randvoorwaarden</t>
  </si>
  <si>
    <t>Bekomen omgevingsvergunning</t>
  </si>
  <si>
    <t>Beschikbaarheid elektrisch vermogen op het transportnet</t>
  </si>
  <si>
    <t>Beschikbaarheid elektrisch vermogen op het distributienet</t>
  </si>
  <si>
    <t>Beschikbaarheid technologie</t>
  </si>
  <si>
    <t>Beschikbaarheid CO2-net</t>
  </si>
  <si>
    <t>Beschikbaarheid restwarmte</t>
  </si>
  <si>
    <t>Afnemer restwarmte</t>
  </si>
  <si>
    <t>Aanwezigheid warmtenet</t>
  </si>
  <si>
    <t>Kost elektriciteit</t>
  </si>
  <si>
    <t>Kost CO2-vrije elektriciteit</t>
  </si>
  <si>
    <t>Kost garanties van oorsprong</t>
  </si>
  <si>
    <t>Kost waterstof</t>
  </si>
  <si>
    <t>Kost methanol</t>
  </si>
  <si>
    <t>Beschikbaarheid H2-net</t>
  </si>
  <si>
    <t>Aanpassing wettelijk kader</t>
  </si>
  <si>
    <t>Kost technologie</t>
  </si>
  <si>
    <t>(… andere maatregelen)</t>
  </si>
  <si>
    <t>Scope 1</t>
  </si>
  <si>
    <t>Scenario 1</t>
  </si>
  <si>
    <t>Tijdshorizon</t>
  </si>
  <si>
    <t>Scenario 2</t>
  </si>
  <si>
    <t>Scenario 3</t>
  </si>
  <si>
    <t>Scenario 4</t>
  </si>
  <si>
    <t>Transport via waterweg</t>
  </si>
  <si>
    <t>Transport via spoor</t>
  </si>
  <si>
    <t>Overstap naar circulaire producten</t>
  </si>
  <si>
    <t>Referentie</t>
  </si>
  <si>
    <t>Gebruikt?</t>
  </si>
  <si>
    <r>
      <t>Totale emissies in ton CO</t>
    </r>
    <r>
      <rPr>
        <b/>
        <vertAlign val="subscript"/>
        <sz val="11"/>
        <color theme="1"/>
        <rFont val="Calibri"/>
        <family val="2"/>
        <scheme val="minor"/>
      </rPr>
      <t>2</t>
    </r>
    <r>
      <rPr>
        <b/>
        <sz val="11"/>
        <color theme="1"/>
        <rFont val="Calibri"/>
        <family val="2"/>
        <scheme val="minor"/>
      </rPr>
      <t>eq</t>
    </r>
  </si>
  <si>
    <t>WKK</t>
  </si>
  <si>
    <t>CCU - carbon capture and utilization</t>
  </si>
  <si>
    <r>
      <t>Gebruik van H</t>
    </r>
    <r>
      <rPr>
        <vertAlign val="subscript"/>
        <sz val="11"/>
        <color theme="1"/>
        <rFont val="Calibri"/>
        <family val="2"/>
        <scheme val="minor"/>
      </rPr>
      <t>2</t>
    </r>
    <r>
      <rPr>
        <sz val="11"/>
        <color theme="1"/>
        <rFont val="Calibri"/>
        <family val="2"/>
        <scheme val="minor"/>
      </rPr>
      <t xml:space="preserve"> als brandstof</t>
    </r>
  </si>
  <si>
    <r>
      <t>Stikstofoxide (N</t>
    </r>
    <r>
      <rPr>
        <b/>
        <vertAlign val="subscript"/>
        <sz val="10"/>
        <color theme="1"/>
        <rFont val="Calibri"/>
        <family val="2"/>
        <scheme val="minor"/>
      </rPr>
      <t>2</t>
    </r>
    <r>
      <rPr>
        <b/>
        <sz val="10"/>
        <color theme="1"/>
        <rFont val="Calibri"/>
        <family val="2"/>
        <scheme val="minor"/>
      </rPr>
      <t>O)</t>
    </r>
  </si>
  <si>
    <t>GJ</t>
  </si>
  <si>
    <r>
      <t>kg CO</t>
    </r>
    <r>
      <rPr>
        <vertAlign val="subscript"/>
        <sz val="11"/>
        <color theme="1"/>
        <rFont val="Calibri"/>
        <family val="2"/>
        <scheme val="minor"/>
      </rPr>
      <t>2</t>
    </r>
    <r>
      <rPr>
        <sz val="11"/>
        <color theme="1"/>
        <rFont val="Calibri"/>
        <family val="2"/>
        <scheme val="minor"/>
      </rPr>
      <t>/GJ</t>
    </r>
  </si>
  <si>
    <t>Randvoorwaarde 1</t>
  </si>
  <si>
    <t>Randvoorwaarde 2</t>
  </si>
  <si>
    <t>Randvoorwaarde 3</t>
  </si>
  <si>
    <r>
      <t>ton CO</t>
    </r>
    <r>
      <rPr>
        <vertAlign val="subscript"/>
        <sz val="11"/>
        <color theme="1"/>
        <rFont val="Calibri"/>
        <family val="2"/>
        <scheme val="minor"/>
      </rPr>
      <t>2</t>
    </r>
    <r>
      <rPr>
        <sz val="11"/>
        <color theme="1"/>
        <rFont val="Calibri"/>
        <family val="2"/>
        <scheme val="minor"/>
      </rPr>
      <t>-eq</t>
    </r>
  </si>
  <si>
    <r>
      <t>ton CO</t>
    </r>
    <r>
      <rPr>
        <b/>
        <vertAlign val="subscript"/>
        <sz val="11"/>
        <color theme="1"/>
        <rFont val="Calibri"/>
        <family val="2"/>
        <scheme val="minor"/>
      </rPr>
      <t>2</t>
    </r>
    <r>
      <rPr>
        <b/>
        <sz val="11"/>
        <color theme="1"/>
        <rFont val="Calibri"/>
        <family val="2"/>
        <scheme val="minor"/>
      </rPr>
      <t>-eq</t>
    </r>
  </si>
  <si>
    <t>Ingevoerde warmte</t>
  </si>
  <si>
    <t>Emissiefactor ingevoerde warmte</t>
  </si>
  <si>
    <r>
      <t>CO</t>
    </r>
    <r>
      <rPr>
        <b/>
        <vertAlign val="subscript"/>
        <sz val="10"/>
        <color theme="1"/>
        <rFont val="Calibri"/>
        <family val="2"/>
        <scheme val="minor"/>
      </rPr>
      <t>2</t>
    </r>
  </si>
  <si>
    <r>
      <t>- waarvan CO</t>
    </r>
    <r>
      <rPr>
        <vertAlign val="subscript"/>
        <sz val="10"/>
        <color theme="1"/>
        <rFont val="Calibri"/>
        <family val="2"/>
        <scheme val="minor"/>
      </rPr>
      <t>2</t>
    </r>
  </si>
  <si>
    <t>Ondernemingsnummer</t>
  </si>
  <si>
    <t>B - Identificatie van de aanvrager(s)</t>
  </si>
  <si>
    <t>Site 1</t>
  </si>
  <si>
    <t>Identificatie van de onderneming (vestiging)</t>
  </si>
  <si>
    <t>Site 2</t>
  </si>
  <si>
    <t>Site 3</t>
  </si>
  <si>
    <t>Site 4</t>
  </si>
  <si>
    <t>Site 5</t>
  </si>
  <si>
    <t>Contactpersoon binnen de onderneming of cluster</t>
  </si>
  <si>
    <t>Gemiddelde emissiefactor elektriciteit</t>
  </si>
  <si>
    <r>
      <t>Reductie van directe emissies 
(ton CO</t>
    </r>
    <r>
      <rPr>
        <b/>
        <vertAlign val="subscript"/>
        <sz val="11"/>
        <color theme="1"/>
        <rFont val="Calibri"/>
        <family val="2"/>
        <scheme val="minor"/>
      </rPr>
      <t>2</t>
    </r>
    <r>
      <rPr>
        <b/>
        <sz val="11"/>
        <color theme="1"/>
        <rFont val="Calibri"/>
        <family val="2"/>
        <scheme val="minor"/>
      </rPr>
      <t>eq)</t>
    </r>
  </si>
  <si>
    <t>Direct</t>
  </si>
  <si>
    <t>Indirect</t>
  </si>
  <si>
    <r>
      <t>(ton CO</t>
    </r>
    <r>
      <rPr>
        <vertAlign val="subscript"/>
        <sz val="11"/>
        <color theme="1"/>
        <rFont val="Calibri"/>
        <family val="2"/>
        <scheme val="minor"/>
      </rPr>
      <t>2</t>
    </r>
    <r>
      <rPr>
        <sz val="11"/>
        <color theme="1"/>
        <rFont val="Calibri"/>
        <family val="2"/>
        <scheme val="minor"/>
      </rPr>
      <t>eq)</t>
    </r>
  </si>
  <si>
    <r>
      <rPr>
        <b/>
        <sz val="11"/>
        <color theme="1"/>
        <rFont val="Calibri"/>
        <family val="2"/>
        <scheme val="minor"/>
      </rPr>
      <t>Opgelet</t>
    </r>
    <r>
      <rPr>
        <sz val="11"/>
        <color theme="1"/>
        <rFont val="Calibri"/>
        <family val="2"/>
        <scheme val="minor"/>
      </rPr>
      <t>: de volgende evoluties omvatten niet de reducties in scope 3 emissies, aangezien de referentieperiode enkel scope 1 en 2 emissies omvat.</t>
    </r>
  </si>
  <si>
    <t>Toename van emissies -&gt; negatieve waarde invullen</t>
  </si>
  <si>
    <t>Reducties scope 1 2030 
(ton CO2)</t>
  </si>
  <si>
    <t>Reducties scope 1 2050 
(ton CO2)</t>
  </si>
  <si>
    <t>Scope 1 emissies</t>
  </si>
  <si>
    <r>
      <t>Scope 1 emissies in ton CO</t>
    </r>
    <r>
      <rPr>
        <b/>
        <vertAlign val="subscript"/>
        <sz val="11"/>
        <color theme="1"/>
        <rFont val="Calibri"/>
        <family val="2"/>
        <scheme val="minor"/>
      </rPr>
      <t>2</t>
    </r>
    <r>
      <rPr>
        <b/>
        <sz val="11"/>
        <color theme="1"/>
        <rFont val="Calibri"/>
        <family val="2"/>
        <scheme val="minor"/>
      </rPr>
      <t>eq</t>
    </r>
  </si>
  <si>
    <r>
      <t>Scope 2 emissies in ton CO</t>
    </r>
    <r>
      <rPr>
        <b/>
        <vertAlign val="subscript"/>
        <sz val="11"/>
        <color theme="1"/>
        <rFont val="Calibri"/>
        <family val="2"/>
        <scheme val="minor"/>
      </rPr>
      <t>2</t>
    </r>
    <r>
      <rPr>
        <b/>
        <sz val="11"/>
        <color theme="1"/>
        <rFont val="Calibri"/>
        <family val="2"/>
        <scheme val="minor"/>
      </rPr>
      <t>eq</t>
    </r>
  </si>
  <si>
    <t>Voor grafiek</t>
  </si>
  <si>
    <t>Reducties scope 2 warmte 2030 
(ton CO2)</t>
  </si>
  <si>
    <t>Reducties scope 2 warmte 2050 
(ton CO2)</t>
  </si>
  <si>
    <t>Reducties scope 2 elek 2030 
(MWh)</t>
  </si>
  <si>
    <t>Reducties scope 2 elek 2050 
(MWh)</t>
  </si>
  <si>
    <t>Elektrisch verbruik</t>
  </si>
  <si>
    <t>Scope 2 emissies elek</t>
  </si>
  <si>
    <t>Scope 2 emissies warmte</t>
  </si>
  <si>
    <t>SCOPE 1</t>
  </si>
  <si>
    <t>SCOPE 2</t>
  </si>
  <si>
    <t>Elektriciteit - besparing</t>
  </si>
  <si>
    <t>Warmte - overige besparing</t>
  </si>
  <si>
    <t>Procesoptimalisatie - besparing</t>
  </si>
  <si>
    <t>Reductie van indirecte emissies van elektrisch verbruik (MWh)</t>
  </si>
  <si>
    <r>
      <t>Reductie van indirecte emissies van ingevoerde warmte 
(ton CO</t>
    </r>
    <r>
      <rPr>
        <b/>
        <vertAlign val="subscript"/>
        <sz val="11"/>
        <color theme="1"/>
        <rFont val="Calibri"/>
        <family val="2"/>
        <scheme val="minor"/>
      </rPr>
      <t>2</t>
    </r>
    <r>
      <rPr>
        <b/>
        <sz val="11"/>
        <color theme="1"/>
        <rFont val="Calibri"/>
        <family val="2"/>
        <scheme val="minor"/>
      </rPr>
      <t>eq)</t>
    </r>
  </si>
  <si>
    <t>Overstap naar koolstofarme grondstoffen</t>
  </si>
  <si>
    <t>Overstap naar bio-grondstoffen</t>
  </si>
  <si>
    <t>Emissiefactor elektriciteit 2030</t>
  </si>
  <si>
    <t>Emissiefactor elektriciteit 2050</t>
  </si>
  <si>
    <t>Afname 2016</t>
  </si>
  <si>
    <t>Afname 2017</t>
  </si>
  <si>
    <t>Afname 2018</t>
  </si>
  <si>
    <t>Afname 2019</t>
  </si>
  <si>
    <t>Emissies referentieperiode</t>
  </si>
  <si>
    <t>Concrete maatregel</t>
  </si>
  <si>
    <t>Type maatregel</t>
  </si>
  <si>
    <t>Afname elektriciteit (1)</t>
  </si>
  <si>
    <t>Afname elektriciteit</t>
  </si>
  <si>
    <r>
      <t>- waarvan stikstofoxide (N</t>
    </r>
    <r>
      <rPr>
        <vertAlign val="subscript"/>
        <sz val="10"/>
        <color theme="1"/>
        <rFont val="Calibri"/>
        <family val="2"/>
        <scheme val="minor"/>
      </rPr>
      <t>2</t>
    </r>
    <r>
      <rPr>
        <sz val="10"/>
        <color theme="1"/>
        <rFont val="Calibri"/>
        <family val="2"/>
        <scheme val="minor"/>
      </rPr>
      <t>O)</t>
    </r>
  </si>
  <si>
    <t>ref</t>
  </si>
  <si>
    <r>
      <t>Productiewijzingen die een impact hebben op de CO</t>
    </r>
    <r>
      <rPr>
        <b/>
        <vertAlign val="subscript"/>
        <sz val="10"/>
        <color theme="1"/>
        <rFont val="Calibri"/>
        <family val="2"/>
        <scheme val="minor"/>
      </rPr>
      <t>2</t>
    </r>
    <r>
      <rPr>
        <b/>
        <sz val="10"/>
        <color theme="1"/>
        <rFont val="Calibri"/>
        <family val="2"/>
        <scheme val="minor"/>
      </rPr>
      <t>-emissies (uitbreidingen, sluitingen,…)</t>
    </r>
  </si>
  <si>
    <t>Relatieve reductie scope 1 emissies t.o.v. referentieperiode</t>
  </si>
  <si>
    <t>Relatieve reductie scope 2 emissies t.o.v. referentieperiode</t>
  </si>
  <si>
    <t>(71% daling van referentie conform EC impact assessment)</t>
  </si>
  <si>
    <t>1. Algemene informatie</t>
  </si>
  <si>
    <t xml:space="preserve">Het Excel-sjabloon Klimaatroadmap bestaat uit 6 soorten tabbladen waarvan er sommige dienen ingevuld te worden. De cellen die ingevuld dienen te worden zijn telkens in het blauw ingekleurd. Verdere verduidelijking omtrent de ingevulde waarden en gekozen scenario's dient opgenomen te worden in het Word-Sjabloon van de klimaatroadmap. </t>
  </si>
  <si>
    <t>Het Excel-sjabloon onderscheidt volgende tabbladen:</t>
  </si>
  <si>
    <t>2. Nadere informatie voor ingave van data</t>
  </si>
  <si>
    <t>In dit tabblad worden de administratieve gegevens m.b.t. de contactpersoon en de vestiging(en) opgegeven.</t>
  </si>
  <si>
    <t>Dit is een resultatenblad voor totale emissies overheen de verschillende vestigingen die beschouwd worden in de klimaatroadmap. Dit tabblad wordt automatisch ingevuld op basis van de gegevens die opgegeven werden in de tabbladen per site ('Emissies site X').</t>
  </si>
  <si>
    <r>
      <rPr>
        <b/>
        <sz val="10"/>
        <rFont val="Calibri"/>
        <family val="2"/>
        <scheme val="minor"/>
      </rPr>
      <t>•  Administratieve gegevens</t>
    </r>
    <r>
      <rPr>
        <sz val="10"/>
        <rFont val="Calibri"/>
        <family val="2"/>
        <scheme val="minor"/>
      </rPr>
      <t xml:space="preserve">: hierin wordt de contactpersoon en de entiteit opgegeven. Dit tabblad geeft een eerste maal aan of de klimaatroadmap wordt ingediend voor een vestiging, onderneming, of cluster van vestigingen. </t>
    </r>
  </si>
  <si>
    <r>
      <rPr>
        <b/>
        <sz val="10"/>
        <color theme="1"/>
        <rFont val="Calibri"/>
        <family val="2"/>
        <scheme val="minor"/>
      </rPr>
      <t>•  Emissies site X</t>
    </r>
    <r>
      <rPr>
        <sz val="10"/>
        <color theme="1"/>
        <rFont val="Calibri"/>
        <family val="2"/>
        <scheme val="minor"/>
      </rPr>
      <t>: hierin worden de emissies van de verschillende vestigingen overheen de basisperiode (2016-2019) opgegeven met onderscheid tussen Scope 1 en Scope 2 emissies. Het aantal tabbladen dat dient ingevuld te worden, hangt af van het aantal vestigingen waarvoor de klimaatroadmap opgesteld wordt.</t>
    </r>
  </si>
  <si>
    <r>
      <rPr>
        <b/>
        <sz val="10"/>
        <color theme="1"/>
        <rFont val="Calibri"/>
        <family val="2"/>
        <scheme val="minor"/>
      </rPr>
      <t>•  Emissies totaal</t>
    </r>
    <r>
      <rPr>
        <sz val="10"/>
        <color theme="1"/>
        <rFont val="Calibri"/>
        <family val="2"/>
        <scheme val="minor"/>
      </rPr>
      <t xml:space="preserve">: dit is een resultatenblad met de totale emissies overheen de verschillende vestigingen die beschouwd worden in de klimaatroadmap. </t>
    </r>
  </si>
  <si>
    <r>
      <rPr>
        <b/>
        <sz val="10"/>
        <color theme="1"/>
        <rFont val="Calibri"/>
        <family val="2"/>
        <scheme val="minor"/>
      </rPr>
      <t>•  Scenario's</t>
    </r>
    <r>
      <rPr>
        <sz val="10"/>
        <color theme="1"/>
        <rFont val="Calibri"/>
        <family val="2"/>
        <scheme val="minor"/>
      </rPr>
      <t>: hierin worden de verschillende scenario's ingegeven met emissiestreefdoelen naar 2030 en 2050 en met bijhorende klimaatmaatregelen en randvoorwaarden.</t>
    </r>
  </si>
  <si>
    <r>
      <rPr>
        <b/>
        <sz val="10"/>
        <color theme="1"/>
        <rFont val="Calibri"/>
        <family val="2"/>
        <scheme val="minor"/>
      </rPr>
      <t>•  Maatregelen</t>
    </r>
    <r>
      <rPr>
        <sz val="10"/>
        <color theme="1"/>
        <rFont val="Calibri"/>
        <family val="2"/>
        <scheme val="minor"/>
      </rPr>
      <t>: hierin worden maatregelen opgelijst. Mogelijke ontbrekende maatregelen kunnen in de lijst aangevuld worden.</t>
    </r>
  </si>
  <si>
    <r>
      <rPr>
        <b/>
        <sz val="10"/>
        <color theme="1"/>
        <rFont val="Calibri"/>
        <family val="2"/>
        <scheme val="minor"/>
      </rPr>
      <t>•  Randvoorwaarden</t>
    </r>
    <r>
      <rPr>
        <sz val="10"/>
        <color theme="1"/>
        <rFont val="Calibri"/>
        <family val="2"/>
        <scheme val="minor"/>
      </rPr>
      <t>: hierin worden randvoorwaarden opgelijst. Mogelijke ontbrekende randvoorwaarden kunnen in de lijst aangevuld worden.</t>
    </r>
  </si>
  <si>
    <r>
      <rPr>
        <b/>
        <sz val="10"/>
        <color theme="1"/>
        <rFont val="Calibri"/>
        <family val="2"/>
        <scheme val="minor"/>
      </rPr>
      <t>•  In rijen 4-11</t>
    </r>
    <r>
      <rPr>
        <sz val="10"/>
        <color theme="1"/>
        <rFont val="Calibri"/>
        <family val="2"/>
        <scheme val="minor"/>
      </rPr>
      <t xml:space="preserve"> worden de gegevens van de contactpersoon van de onderneming of cluster opgegeven. </t>
    </r>
  </si>
  <si>
    <r>
      <rPr>
        <b/>
        <sz val="10"/>
        <color theme="1"/>
        <rFont val="Calibri"/>
        <family val="2"/>
        <scheme val="minor"/>
      </rPr>
      <t xml:space="preserve">•  In rijen 15-77 </t>
    </r>
    <r>
      <rPr>
        <sz val="10"/>
        <color theme="1"/>
        <rFont val="Calibri"/>
        <family val="2"/>
        <scheme val="minor"/>
      </rPr>
      <t>worden de gegevens van de vestigingen opgegeven. Indien verschillende vestigingen deel uitmaken van deze klimaatroadmap dienen deze apart opgegeven te worden.</t>
    </r>
  </si>
  <si>
    <r>
      <rPr>
        <b/>
        <sz val="10"/>
        <color theme="1"/>
        <rFont val="Calibri"/>
        <family val="2"/>
        <scheme val="minor"/>
      </rPr>
      <t>Directe emissies (Scope 1)</t>
    </r>
    <r>
      <rPr>
        <sz val="10"/>
        <color theme="1"/>
        <rFont val="Calibri"/>
        <family val="2"/>
        <scheme val="minor"/>
      </rPr>
      <t xml:space="preserve"> worden in </t>
    </r>
    <r>
      <rPr>
        <u/>
        <sz val="10"/>
        <color theme="1"/>
        <rFont val="Calibri"/>
        <family val="2"/>
        <scheme val="minor"/>
      </rPr>
      <t>rijen 4-25</t>
    </r>
    <r>
      <rPr>
        <sz val="10"/>
        <color theme="1"/>
        <rFont val="Calibri"/>
        <family val="2"/>
        <scheme val="minor"/>
      </rPr>
      <t xml:space="preserve"> behandeld met onderscheid tussen CO</t>
    </r>
    <r>
      <rPr>
        <vertAlign val="subscript"/>
        <sz val="10"/>
        <color theme="1"/>
        <rFont val="Calibri"/>
        <family val="2"/>
        <scheme val="minor"/>
      </rPr>
      <t>2</t>
    </r>
    <r>
      <rPr>
        <sz val="10"/>
        <color theme="1"/>
        <rFont val="Calibri"/>
        <family val="2"/>
        <scheme val="minor"/>
      </rPr>
      <t xml:space="preserve"> emissies en N</t>
    </r>
    <r>
      <rPr>
        <vertAlign val="subscript"/>
        <sz val="10"/>
        <color theme="1"/>
        <rFont val="Calibri"/>
        <family val="2"/>
        <scheme val="minor"/>
      </rPr>
      <t>2</t>
    </r>
    <r>
      <rPr>
        <sz val="10"/>
        <color theme="1"/>
        <rFont val="Calibri"/>
        <family val="2"/>
        <scheme val="minor"/>
      </rPr>
      <t xml:space="preserve">O emissies. </t>
    </r>
  </si>
  <si>
    <r>
      <rPr>
        <b/>
        <sz val="10"/>
        <color theme="1"/>
        <rFont val="Calibri"/>
        <family val="2"/>
        <scheme val="minor"/>
      </rPr>
      <t>•  in rij 10 en 12</t>
    </r>
    <r>
      <rPr>
        <sz val="10"/>
        <color theme="1"/>
        <rFont val="Calibri"/>
        <family val="2"/>
        <scheme val="minor"/>
      </rPr>
      <t xml:space="preserve"> worden respectievelijk de  CO</t>
    </r>
    <r>
      <rPr>
        <vertAlign val="subscript"/>
        <sz val="10"/>
        <color theme="1"/>
        <rFont val="Calibri"/>
        <family val="2"/>
        <scheme val="minor"/>
      </rPr>
      <t>2</t>
    </r>
    <r>
      <rPr>
        <sz val="10"/>
        <color theme="1"/>
        <rFont val="Calibri"/>
        <family val="2"/>
        <scheme val="minor"/>
      </rPr>
      <t xml:space="preserve"> en N</t>
    </r>
    <r>
      <rPr>
        <vertAlign val="subscript"/>
        <sz val="10"/>
        <color theme="1"/>
        <rFont val="Calibri"/>
        <family val="2"/>
        <scheme val="minor"/>
      </rPr>
      <t>2</t>
    </r>
    <r>
      <rPr>
        <sz val="10"/>
        <color theme="1"/>
        <rFont val="Calibri"/>
        <family val="2"/>
        <scheme val="minor"/>
      </rPr>
      <t>O emissies opgegeven in ton. De N</t>
    </r>
    <r>
      <rPr>
        <vertAlign val="subscript"/>
        <sz val="10"/>
        <color theme="1"/>
        <rFont val="Calibri"/>
        <family val="2"/>
        <scheme val="minor"/>
      </rPr>
      <t>2</t>
    </r>
    <r>
      <rPr>
        <sz val="10"/>
        <color theme="1"/>
        <rFont val="Calibri"/>
        <family val="2"/>
        <scheme val="minor"/>
      </rPr>
      <t>O emissies worden automatisch omgerekend naar ton CO</t>
    </r>
    <r>
      <rPr>
        <vertAlign val="subscript"/>
        <sz val="10"/>
        <color theme="1"/>
        <rFont val="Calibri"/>
        <family val="2"/>
        <scheme val="minor"/>
      </rPr>
      <t>2</t>
    </r>
    <r>
      <rPr>
        <sz val="10"/>
        <color theme="1"/>
        <rFont val="Calibri"/>
        <family val="2"/>
        <scheme val="minor"/>
      </rPr>
      <t>-equivalent op basis van een voorgedefinieerde factor.</t>
    </r>
  </si>
  <si>
    <t>2.3   Tabblad 'Emissies totaal'</t>
  </si>
  <si>
    <t>2.2   Tabblad 'Emissies site X'</t>
  </si>
  <si>
    <t>2.1   Tabblad 'Administratieve gegevens'</t>
  </si>
  <si>
    <t>2.4   Tabblad 'Scenario's'</t>
  </si>
  <si>
    <t>2.6   Tabblad 'Randvoorwaarden'</t>
  </si>
  <si>
    <t>2.5   Tabblad 'Maatregelen'</t>
  </si>
  <si>
    <t>C - Emissies site 1</t>
  </si>
  <si>
    <t>C - Emissies site 2</t>
  </si>
  <si>
    <t>C - Emissies site 3</t>
  </si>
  <si>
    <t>C - Emissies site 4</t>
  </si>
  <si>
    <t>Directe emissies (scope 1)</t>
  </si>
  <si>
    <t>Indirecte emissies (scope 2)</t>
  </si>
  <si>
    <r>
      <t>(ton CO</t>
    </r>
    <r>
      <rPr>
        <vertAlign val="subscript"/>
        <sz val="11"/>
        <color theme="0"/>
        <rFont val="Calibri"/>
        <family val="2"/>
        <scheme val="minor"/>
      </rPr>
      <t>2</t>
    </r>
    <r>
      <rPr>
        <sz val="11"/>
        <color theme="0"/>
        <rFont val="Calibri"/>
        <family val="2"/>
        <scheme val="minor"/>
      </rPr>
      <t>eq)</t>
    </r>
  </si>
  <si>
    <t>D - Scenario's emissies</t>
  </si>
  <si>
    <t>(… andere randvoorwaarden)</t>
  </si>
  <si>
    <t xml:space="preserve">In dit tabblad worden de emissies opgegeven overheen de basisperiode (2016-2019). Eén tabblad is voorzien per vestiging. In het geval dat verschillende vestigingen deel uitmaken van de klimaatroadmap, dienen deze apart ingevuld te worden.  </t>
  </si>
  <si>
    <r>
      <rPr>
        <b/>
        <sz val="10"/>
        <color theme="1"/>
        <rFont val="Calibri"/>
        <family val="2"/>
        <scheme val="minor"/>
      </rPr>
      <t xml:space="preserve">Indirecte emissies (Scope 2) </t>
    </r>
    <r>
      <rPr>
        <sz val="10"/>
        <color theme="1"/>
        <rFont val="Calibri"/>
        <family val="2"/>
        <scheme val="minor"/>
      </rPr>
      <t xml:space="preserve">worden in </t>
    </r>
    <r>
      <rPr>
        <u/>
        <sz val="10"/>
        <color theme="1"/>
        <rFont val="Calibri"/>
        <family val="2"/>
        <scheme val="minor"/>
      </rPr>
      <t>rijen 28-45</t>
    </r>
    <r>
      <rPr>
        <sz val="10"/>
        <color theme="1"/>
        <rFont val="Calibri"/>
        <family val="2"/>
        <scheme val="minor"/>
      </rPr>
      <t xml:space="preserve"> behandeld met onderscheid tussen emissies uit afgenomen elektriciteit en warmte. 
</t>
    </r>
  </si>
  <si>
    <r>
      <rPr>
        <b/>
        <sz val="10"/>
        <color theme="1"/>
        <rFont val="Calibri"/>
        <family val="2"/>
        <scheme val="minor"/>
      </rPr>
      <t xml:space="preserve">•  in rij 36 </t>
    </r>
    <r>
      <rPr>
        <sz val="10"/>
        <color theme="1"/>
        <rFont val="Calibri"/>
        <family val="2"/>
        <scheme val="minor"/>
      </rPr>
      <t>wordt de sitespecifieke emissiefactor voor ingevoerde warmte opgegeven in kg CO</t>
    </r>
    <r>
      <rPr>
        <vertAlign val="subscript"/>
        <sz val="10"/>
        <color theme="1"/>
        <rFont val="Calibri"/>
        <family val="2"/>
        <scheme val="minor"/>
      </rPr>
      <t>2</t>
    </r>
    <r>
      <rPr>
        <sz val="10"/>
        <color theme="1"/>
        <rFont val="Calibri"/>
        <family val="2"/>
        <scheme val="minor"/>
      </rPr>
      <t>/GJ. Op rij 42 wordt de ingevoerde warmte omgerekend naar CO2 emissies.</t>
    </r>
  </si>
  <si>
    <r>
      <rPr>
        <b/>
        <sz val="10"/>
        <color theme="1"/>
        <rFont val="Calibri"/>
        <family val="2"/>
        <scheme val="minor"/>
      </rPr>
      <t>•  Verduidelijking scope 2 indirecte emissies - elektriciteit</t>
    </r>
    <r>
      <rPr>
        <sz val="10"/>
        <color theme="1"/>
        <rFont val="Calibri"/>
        <family val="2"/>
        <scheme val="minor"/>
      </rPr>
      <t xml:space="preserve">: deze emissies worden bepaald op basis van afgenomen elektriciteit zoals gemeten op het afnamepunt of zoals vermeld op de elektriciteitsfactuur. Dit omvat dus de verbruikte elektriciteit die wordt beleverd vanuit het elektriciteitsnetwerk. De verbruikte elektriciteit die wordt beleverd vanuit eigen on-site installaties valt onder scope 1. Ook de elektriciteit opgewekt vanuit eigen on-site installaties die wordt geinjecteerd in het elektriciteitsnetwerk valt onder scope 1. </t>
    </r>
  </si>
  <si>
    <r>
      <t xml:space="preserve">In dit tabblad worden de scenario's met streefdoelen naar 2030 en 2050 opgegeven. Het aantal scenario's dat beschreven wordt kan gekozen worden door de indiener. Het tabblad vertrekt </t>
    </r>
    <r>
      <rPr>
        <u/>
        <sz val="10"/>
        <color rgb="FFFF0000"/>
        <rFont val="Calibri"/>
        <family val="2"/>
        <scheme val="minor"/>
      </rPr>
      <t xml:space="preserve">in rij 7 </t>
    </r>
    <r>
      <rPr>
        <sz val="10"/>
        <color theme="1"/>
        <rFont val="Calibri"/>
        <family val="2"/>
        <scheme val="minor"/>
      </rPr>
      <t xml:space="preserve">van de gemiddelde emissies uit de basisperiode (2016-2019). Vervolgens worden </t>
    </r>
    <r>
      <rPr>
        <u/>
        <sz val="10"/>
        <color rgb="FFFF0000"/>
        <rFont val="Calibri"/>
        <family val="2"/>
        <scheme val="minor"/>
      </rPr>
      <t>in rijen 12-97</t>
    </r>
    <r>
      <rPr>
        <sz val="10"/>
        <color theme="1"/>
        <rFont val="Calibri"/>
        <family val="2"/>
        <scheme val="minor"/>
      </rPr>
      <t xml:space="preserve"> verschillende maatregelen naar 2030 en 2050 gedefinieerd die de Scope 1 en/of Scope 2 emissies kunnen beïnvloeden en waarvoor randvoorwaarden kunnen gedefinieerd worden. Vanaf</t>
    </r>
    <r>
      <rPr>
        <u/>
        <sz val="10"/>
        <color rgb="FFFF0000"/>
        <rFont val="Calibri"/>
        <family val="2"/>
        <scheme val="minor"/>
      </rPr>
      <t xml:space="preserve"> rij 116</t>
    </r>
    <r>
      <rPr>
        <sz val="10"/>
        <color theme="1"/>
        <rFont val="Calibri"/>
        <family val="2"/>
        <scheme val="minor"/>
      </rPr>
      <t xml:space="preserve"> worden de resultaten en emissiepaden voor de verschillende scenario's automatisch opgelijst en gevisualiseerd. </t>
    </r>
  </si>
  <si>
    <r>
      <rPr>
        <b/>
        <sz val="10"/>
        <color theme="1"/>
        <rFont val="Calibri"/>
        <family val="2"/>
        <scheme val="minor"/>
      </rPr>
      <t xml:space="preserve">•  in  'Concrete Maatregelen' (kolom C) en 'Type Maatregelen' (kolom F) </t>
    </r>
    <r>
      <rPr>
        <sz val="10"/>
        <color theme="1"/>
        <rFont val="Calibri"/>
        <family val="2"/>
        <scheme val="minor"/>
      </rPr>
      <t xml:space="preserve">dienen de beoogde maatregelen opgelijst te worden. In de kolom 'Concrete maatregel' wordt de maatregelen aangegeven (Een verdere beschrijving hiervan is mogelijk in het Word-Sjabloon). Vervolgens wordt het 'Type maatregel' geselecteerd uit een drop-down lijst in de naastliggende kolom. Deze drop-down lijst is gelinkt aan het tabblad 'Maatregelen'. </t>
    </r>
  </si>
  <si>
    <r>
      <rPr>
        <b/>
        <sz val="10"/>
        <color theme="1"/>
        <rFont val="Calibri"/>
        <family val="2"/>
        <scheme val="minor"/>
      </rPr>
      <t xml:space="preserve">•  in 'Tijdshorizon' (kolom I) </t>
    </r>
    <r>
      <rPr>
        <sz val="10"/>
        <color theme="1"/>
        <rFont val="Calibri"/>
        <family val="2"/>
        <scheme val="minor"/>
      </rPr>
      <t>wordt het jaar waartegen de maatregel geïmplementeerd zal worden aangegeven met de keuze uit 2030 en 2050. Tijdshorizon 2030 geeft aan dat de maatregel geïmplementeerd werd of zal worden tussen de basisperiode en 2030 (i.e. 2020 t.e.m. 2030). Het kan dus zijn dat de maatregel al geïmplementeerd werd. Tijdshorizon 2050 geeft aan dat de maatregel geïmplementeerd wordt tussen 2031 en 2050.</t>
    </r>
  </si>
  <si>
    <r>
      <rPr>
        <b/>
        <sz val="10"/>
        <color theme="1"/>
        <rFont val="Calibri"/>
        <family val="2"/>
        <scheme val="minor"/>
      </rPr>
      <t>•  in 'Scope 1' en 'Scope 2'</t>
    </r>
    <r>
      <rPr>
        <sz val="10"/>
        <color theme="1"/>
        <rFont val="Calibri"/>
        <family val="2"/>
        <scheme val="minor"/>
      </rPr>
      <t xml:space="preserve"> </t>
    </r>
    <r>
      <rPr>
        <b/>
        <sz val="10"/>
        <color theme="1"/>
        <rFont val="Calibri"/>
        <family val="2"/>
        <scheme val="minor"/>
      </rPr>
      <t xml:space="preserve">(kolommen J tot L) </t>
    </r>
    <r>
      <rPr>
        <sz val="10"/>
        <color theme="1"/>
        <rFont val="Calibri"/>
        <family val="2"/>
        <scheme val="minor"/>
      </rPr>
      <t>worden de reducties van de emissies door de beoogde maatregel aangegeven. Reducties van Scope 1 emissies en Scope 2 emissies uit ingevoerde warmte worden hierbij rechtstreeks in ton CO</t>
    </r>
    <r>
      <rPr>
        <vertAlign val="subscript"/>
        <sz val="10"/>
        <color theme="1"/>
        <rFont val="Calibri"/>
        <family val="2"/>
        <scheme val="minor"/>
      </rPr>
      <t>2</t>
    </r>
    <r>
      <rPr>
        <sz val="10"/>
        <color theme="1"/>
        <rFont val="Calibri"/>
        <family val="2"/>
        <scheme val="minor"/>
      </rPr>
      <t>-equivalent opgegeven. Voor reducties van Scope 2 emissies uit afgenomen elektriciteit wordt de impact van maatregelen in MWh ingegeven. Het Excel-sjabloon berekent vervolgens automatisch de impact op CO</t>
    </r>
    <r>
      <rPr>
        <vertAlign val="subscript"/>
        <sz val="10"/>
        <color theme="1"/>
        <rFont val="Calibri"/>
        <family val="2"/>
        <scheme val="minor"/>
      </rPr>
      <t>2</t>
    </r>
    <r>
      <rPr>
        <sz val="10"/>
        <color theme="1"/>
        <rFont val="Calibri"/>
        <family val="2"/>
        <scheme val="minor"/>
      </rPr>
      <t>-emissies o.b.v. een voorgedefinieerde emissiefactor (</t>
    </r>
    <r>
      <rPr>
        <sz val="10"/>
        <color rgb="FFFF0000"/>
        <rFont val="Calibri"/>
        <family val="2"/>
        <scheme val="minor"/>
      </rPr>
      <t>zie cel E102 voor 2030 en E103 voor 2050</t>
    </r>
    <r>
      <rPr>
        <sz val="10"/>
        <color theme="1"/>
        <rFont val="Calibri"/>
        <family val="2"/>
        <scheme val="minor"/>
      </rPr>
      <t xml:space="preserve">). Noteer dat bij een verhoging van emissies bij bepaalde maatregelen (bvb. meerverbruik elektricteit bij elektrificatie) negatieve waarden dienen ingevuld te worden.  Verdere duiding omtrent de maatregelen en de impact op de emissies dient gegeven te worden in het Word-Sjabloon van de klimaatroadmap. </t>
    </r>
  </si>
  <si>
    <r>
      <rPr>
        <b/>
        <sz val="10"/>
        <color theme="1"/>
        <rFont val="Calibri"/>
        <family val="2"/>
        <scheme val="minor"/>
      </rPr>
      <t xml:space="preserve">•  in 'Randvoorwaarde X' (kolom M tot O) </t>
    </r>
    <r>
      <rPr>
        <sz val="10"/>
        <color theme="1"/>
        <rFont val="Calibri"/>
        <family val="2"/>
        <scheme val="minor"/>
      </rPr>
      <t>wordt de randvoorwaarde om de maatregel mogelijk te maken geselecteerd uit een drop-down lijst. Deze drop-down lijst is gelinkt aan het tabblad 'Randvoorwaarden'. Er kunnen maximaal 3 randwoorvaarden opgegeven worden.</t>
    </r>
  </si>
  <si>
    <r>
      <rPr>
        <b/>
        <sz val="10"/>
        <color theme="1"/>
        <rFont val="Calibri"/>
        <family val="2"/>
        <scheme val="minor"/>
      </rPr>
      <t>•  in 'Productiewijzigingen die een impact hebben op CO</t>
    </r>
    <r>
      <rPr>
        <b/>
        <vertAlign val="subscript"/>
        <sz val="10"/>
        <color theme="1"/>
        <rFont val="Calibri"/>
        <family val="2"/>
        <scheme val="minor"/>
      </rPr>
      <t>2</t>
    </r>
    <r>
      <rPr>
        <b/>
        <sz val="10"/>
        <color theme="1"/>
        <rFont val="Calibri"/>
        <family val="2"/>
        <scheme val="minor"/>
      </rPr>
      <t xml:space="preserve">-emissies' (rij 28 t.e.m. 31 voor Scenario 1) </t>
    </r>
    <r>
      <rPr>
        <sz val="10"/>
        <color theme="1"/>
        <rFont val="Calibri"/>
        <family val="2"/>
        <scheme val="minor"/>
      </rPr>
      <t xml:space="preserve"> kunnen andere factoren die een impact hebben op de emissies naar 2030 en 2050 opgelijst worden. Zo kan een vestiging bijvoorbeeld investeringsplannen hebben om de productiecapaciteit uit te breiden. Ook kan bijvoorbeeld aangegeven worden dat bepaalde installaties uit dienst genomen zullen worden. </t>
    </r>
  </si>
  <si>
    <t xml:space="preserve">•  Indien de beoogde maatregelen niet onder de voorgedefinieerde types valt, kan de indiener een ander type maatregel toevoegen in de blauwe cellen. </t>
  </si>
  <si>
    <t>Dit tabblad lijst mogelijke type maatregelen op die geselecteerd kunnen worden uit de drop-down lijst in het tabblad 'Scenario's'.</t>
  </si>
  <si>
    <t>Dit tabblad lijst mogelijke randvoorwaarden op die geselecteerd kunnen worden uit de drop-down lijst in het tabblad 'Scenario's'.</t>
  </si>
  <si>
    <t xml:space="preserve">•  Indien de beoogde randvoorwaarde niet onder de voorgedefinieerde randvoorwaarden valt, kan de indiener een andere randvoorwaarde toevoegen in de blauwe cellen. </t>
  </si>
  <si>
    <t>Maatregelen ter reductie van emissies</t>
  </si>
  <si>
    <r>
      <t>Geef hier de rechtstreekse CO</t>
    </r>
    <r>
      <rPr>
        <vertAlign val="subscript"/>
        <sz val="11"/>
        <color theme="1"/>
        <rFont val="Calibri"/>
        <family val="2"/>
        <scheme val="minor"/>
      </rPr>
      <t>2</t>
    </r>
    <r>
      <rPr>
        <sz val="11"/>
        <color theme="1"/>
        <rFont val="Calibri"/>
        <family val="2"/>
        <scheme val="minor"/>
      </rPr>
      <t>-emissies, zoals opgenomen in de emissiejaarverslagen (voor VER-bedrijven) of EBO-rekenbladen</t>
    </r>
    <r>
      <rPr>
        <sz val="11"/>
        <rFont val="Calibri"/>
        <family val="2"/>
        <scheme val="minor"/>
      </rPr>
      <t>.</t>
    </r>
  </si>
  <si>
    <r>
      <rPr>
        <b/>
        <sz val="10"/>
        <color theme="1"/>
        <rFont val="Calibri"/>
        <family val="2"/>
        <scheme val="minor"/>
      </rPr>
      <t xml:space="preserve">•  in rijen 32 en 33 </t>
    </r>
    <r>
      <rPr>
        <sz val="10"/>
        <color theme="1"/>
        <rFont val="Calibri"/>
        <family val="2"/>
        <scheme val="minor"/>
      </rPr>
      <t>worden respectievelijk de afgenomen elektricteit (in MWh) en warmte (in GJ) opgegeven. De afgenomen elektriciteit wordt op rij 41 automatisch omgerekend naar CO</t>
    </r>
    <r>
      <rPr>
        <vertAlign val="subscript"/>
        <sz val="10"/>
        <color theme="1"/>
        <rFont val="Calibri"/>
        <family val="2"/>
        <scheme val="minor"/>
      </rPr>
      <t>2</t>
    </r>
    <r>
      <rPr>
        <sz val="10"/>
        <color theme="1"/>
        <rFont val="Calibri"/>
        <family val="2"/>
        <scheme val="minor"/>
      </rPr>
      <t>-emissies op basis van een voorgedefinieerde emissiefactor (= gemiddelde CO2-emissiefactor van de Vlaamse elektriciteitscentrales).</t>
    </r>
  </si>
  <si>
    <t>Brandstofcellen</t>
  </si>
  <si>
    <t>C - Emissies totaal</t>
  </si>
  <si>
    <t>C - Emissies site 5</t>
  </si>
  <si>
    <r>
      <t xml:space="preserve">•  </t>
    </r>
    <r>
      <rPr>
        <b/>
        <sz val="10"/>
        <color theme="1"/>
        <rFont val="Calibri"/>
        <family val="2"/>
        <scheme val="minor"/>
      </rPr>
      <t>Verduidelijking scope 2 indirecte emissies - elektriciteit (2)</t>
    </r>
    <r>
      <rPr>
        <sz val="10"/>
        <color theme="1"/>
        <rFont val="Calibri"/>
        <family val="2"/>
        <scheme val="minor"/>
      </rPr>
      <t xml:space="preserve">: in lijn met de internationale standaarden worden de indirecte emissies gereduceerd door maatregelen zoals bijvoorbeeld maar niet limitatief het afsluiten van PPA's, en de aankoop van garanties van oorsprong. </t>
    </r>
  </si>
  <si>
    <t>(1) Afname van het net zoals gemeten op het afnamepunt of vermeld op de elektriciteitsfactuur, gereduceerd o.b.v. internationale standaarden met betrekking tot Scope 2-emissiereducties, zoals bijvoorbeeld maar niet limitatief het afsluiten van PPA’s en de aankoop van garanties van oorsprong</t>
  </si>
  <si>
    <t>Hieronder volgt een overzicht van de totale emissies over de verschillende vestigingen die in het klimaatplan opgenomen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</si>
</sst>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b/>
      <vertAlign val="subscript"/>
      <sz val="11"/>
      <color theme="1"/>
      <name val="Calibri"/>
      <family val="2"/>
      <scheme val="minor"/>
    </font>
    <font>
      <b/>
      <sz val="12"/>
      <color theme="0"/>
      <name val="Calibri Light"/>
      <family val="2"/>
      <scheme val="major"/>
    </font>
    <font>
      <sz val="11"/>
      <color theme="0"/>
      <name val="Calibri Light"/>
      <family val="2"/>
      <scheme val="major"/>
    </font>
    <font>
      <sz val="11"/>
      <color theme="1"/>
      <name val="Calibri Light"/>
      <family val="2"/>
      <scheme val="major"/>
    </font>
    <font>
      <sz val="10"/>
      <color theme="1"/>
      <name val="Calibri"/>
      <family val="2"/>
      <scheme val="minor"/>
    </font>
    <font>
      <b/>
      <sz val="10"/>
      <color theme="1"/>
      <name val="Calibri"/>
      <family val="2"/>
      <scheme val="minor"/>
    </font>
    <font>
      <sz val="8"/>
      <name val="Calibri"/>
      <family val="2"/>
      <scheme val="minor"/>
    </font>
    <font>
      <vertAlign val="subscript"/>
      <sz val="11"/>
      <color theme="1"/>
      <name val="Calibri"/>
      <family val="2"/>
      <scheme val="minor"/>
    </font>
    <font>
      <u/>
      <sz val="11"/>
      <color theme="10"/>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vertAlign val="subscript"/>
      <sz val="10"/>
      <color theme="1"/>
      <name val="Calibri"/>
      <family val="2"/>
      <scheme val="minor"/>
    </font>
    <font>
      <sz val="11"/>
      <name val="Calibri"/>
      <family val="2"/>
      <scheme val="minor"/>
    </font>
    <font>
      <b/>
      <sz val="10"/>
      <name val="Calibri"/>
      <family val="2"/>
      <scheme val="minor"/>
    </font>
    <font>
      <vertAlign val="subscript"/>
      <sz val="10"/>
      <color theme="1"/>
      <name val="Calibri"/>
      <family val="2"/>
      <scheme val="minor"/>
    </font>
    <font>
      <sz val="11"/>
      <color theme="1"/>
      <name val="Calibri"/>
      <family val="2"/>
      <scheme val="minor"/>
    </font>
    <font>
      <sz val="10"/>
      <name val="Calibri"/>
      <family val="2"/>
      <scheme val="minor"/>
    </font>
    <font>
      <u/>
      <sz val="10"/>
      <color theme="1"/>
      <name val="Calibri"/>
      <family val="2"/>
      <scheme val="minor"/>
    </font>
    <font>
      <sz val="10"/>
      <color theme="1"/>
      <name val="Calibri"/>
      <family val="2"/>
    </font>
    <font>
      <u/>
      <sz val="10"/>
      <color rgb="FFFF0000"/>
      <name val="Calibri"/>
      <family val="2"/>
      <scheme val="minor"/>
    </font>
    <font>
      <sz val="10"/>
      <color rgb="FFFF0000"/>
      <name val="Calibri"/>
      <family val="2"/>
      <scheme val="minor"/>
    </font>
    <font>
      <vertAlign val="subscript"/>
      <sz val="11"/>
      <color theme="0"/>
      <name val="Calibri"/>
      <family val="2"/>
      <scheme val="minor"/>
    </font>
    <font>
      <sz val="8"/>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DDEBF7"/>
        <bgColor indexed="64"/>
      </patternFill>
    </fill>
    <fill>
      <patternFill patternType="solid">
        <fgColor rgb="FFDDDDDD"/>
        <bgColor indexed="64"/>
      </patternFill>
    </fill>
    <fill>
      <patternFill patternType="lightUp"/>
    </fill>
    <fill>
      <patternFill patternType="solid">
        <fgColor theme="0"/>
        <bgColor indexed="64"/>
      </patternFill>
    </fill>
  </fills>
  <borders count="12">
    <border>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style="thin">
        <color rgb="FF969696"/>
      </top>
      <bottom style="thin">
        <color rgb="FF969696"/>
      </bottom>
      <diagonal/>
    </border>
    <border>
      <left/>
      <right style="thin">
        <color rgb="FF969696"/>
      </right>
      <top/>
      <bottom/>
      <diagonal/>
    </border>
    <border>
      <left style="thin">
        <color rgb="FF969696"/>
      </left>
      <right/>
      <top/>
      <bottom/>
      <diagonal/>
    </border>
    <border>
      <left style="thin">
        <color indexed="64"/>
      </left>
      <right style="thin">
        <color indexed="64"/>
      </right>
      <top style="thin">
        <color indexed="64"/>
      </top>
      <bottom style="thin">
        <color indexed="64"/>
      </bottom>
      <diagonal/>
    </border>
    <border>
      <left style="thin">
        <color rgb="FF969696"/>
      </left>
      <right/>
      <top style="thin">
        <color rgb="FF969696"/>
      </top>
      <bottom/>
      <diagonal/>
    </border>
    <border>
      <left style="thin">
        <color indexed="64"/>
      </left>
      <right/>
      <top style="thin">
        <color rgb="FF969696"/>
      </top>
      <bottom/>
      <diagonal/>
    </border>
    <border>
      <left style="thin">
        <color auto="1"/>
      </left>
      <right/>
      <top/>
      <bottom/>
      <diagonal/>
    </border>
  </borders>
  <cellStyleXfs count="3">
    <xf numFmtId="0" fontId="0" fillId="0" borderId="0"/>
    <xf numFmtId="0" fontId="11" fillId="0" borderId="0" applyNumberFormat="0" applyFill="0" applyBorder="0" applyAlignment="0" applyProtection="0"/>
    <xf numFmtId="43" fontId="22" fillId="0" borderId="0" applyFont="0" applyFill="0" applyBorder="0" applyAlignment="0" applyProtection="0"/>
  </cellStyleXfs>
  <cellXfs count="170">
    <xf numFmtId="0" fontId="0" fillId="0" borderId="0" xfId="0"/>
    <xf numFmtId="0" fontId="2" fillId="0" borderId="0" xfId="0" applyFont="1"/>
    <xf numFmtId="0" fontId="4" fillId="2" borderId="0" xfId="0" applyFont="1" applyFill="1"/>
    <xf numFmtId="0" fontId="5" fillId="2" borderId="0" xfId="0" applyFont="1" applyFill="1"/>
    <xf numFmtId="0" fontId="6" fillId="0" borderId="0" xfId="0" applyFont="1"/>
    <xf numFmtId="0" fontId="7" fillId="0" borderId="0" xfId="0" applyFont="1" applyAlignment="1">
      <alignment horizontal="left" vertical="top"/>
    </xf>
    <xf numFmtId="0" fontId="0" fillId="0" borderId="0" xfId="0" applyAlignment="1">
      <alignment horizontal="left" vertical="top"/>
    </xf>
    <xf numFmtId="0" fontId="7" fillId="0" borderId="0" xfId="0" applyFont="1"/>
    <xf numFmtId="0" fontId="2" fillId="0" borderId="0" xfId="0" applyFont="1" applyAlignment="1">
      <alignment horizontal="left" vertical="top"/>
    </xf>
    <xf numFmtId="0" fontId="7" fillId="0" borderId="5" xfId="0" applyFont="1" applyBorder="1" applyAlignment="1">
      <alignment horizontal="left" vertical="top"/>
    </xf>
    <xf numFmtId="0" fontId="2" fillId="0" borderId="0" xfId="0" applyFont="1" applyAlignment="1">
      <alignment wrapText="1"/>
    </xf>
    <xf numFmtId="0" fontId="8" fillId="0" borderId="0" xfId="0" applyFont="1"/>
    <xf numFmtId="0" fontId="2" fillId="0" borderId="0" xfId="0" applyFont="1" applyAlignment="1">
      <alignment horizontal="left" wrapText="1"/>
    </xf>
    <xf numFmtId="0" fontId="12" fillId="0" borderId="0" xfId="0" applyFont="1"/>
    <xf numFmtId="0" fontId="12" fillId="0" borderId="0" xfId="0" applyFont="1" applyAlignment="1">
      <alignment wrapText="1"/>
    </xf>
    <xf numFmtId="0" fontId="1" fillId="0" borderId="0" xfId="0" applyFont="1"/>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13" fillId="0" borderId="0" xfId="0" applyFont="1"/>
    <xf numFmtId="0" fontId="14" fillId="0" borderId="0" xfId="0" applyFont="1"/>
    <xf numFmtId="3" fontId="0" fillId="0" borderId="0" xfId="0" applyNumberFormat="1"/>
    <xf numFmtId="0" fontId="16" fillId="0" borderId="0" xfId="0" applyFont="1"/>
    <xf numFmtId="0" fontId="15" fillId="0" borderId="0" xfId="0" applyFont="1"/>
    <xf numFmtId="164" fontId="16" fillId="0" borderId="0" xfId="0" applyNumberFormat="1" applyFont="1"/>
    <xf numFmtId="0" fontId="15" fillId="0" borderId="0" xfId="0" applyFont="1" applyAlignment="1">
      <alignment wrapText="1"/>
    </xf>
    <xf numFmtId="0" fontId="0" fillId="0" borderId="2" xfId="0" quotePrefix="1" applyBorder="1" applyAlignment="1">
      <alignment horizontal="left" vertical="center" wrapText="1"/>
    </xf>
    <xf numFmtId="164" fontId="0" fillId="0" borderId="0" xfId="0" applyNumberFormat="1" applyAlignment="1">
      <alignment horizontal="left" vertical="center" wrapText="1"/>
    </xf>
    <xf numFmtId="0" fontId="11" fillId="0" borderId="0" xfId="1" applyFill="1" applyAlignment="1"/>
    <xf numFmtId="0" fontId="8"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4" borderId="0" xfId="0" applyFont="1" applyFill="1"/>
    <xf numFmtId="0" fontId="0" fillId="4" borderId="0" xfId="0" applyFill="1"/>
    <xf numFmtId="0" fontId="0" fillId="0" borderId="5" xfId="0" quotePrefix="1" applyBorder="1" applyAlignment="1">
      <alignment horizontal="left" vertical="center" wrapText="1"/>
    </xf>
    <xf numFmtId="3" fontId="8" fillId="3" borderId="1" xfId="0" applyNumberFormat="1" applyFont="1" applyFill="1" applyBorder="1" applyAlignment="1">
      <alignment horizontal="right" vertical="center" wrapText="1"/>
    </xf>
    <xf numFmtId="3" fontId="0" fillId="0" borderId="5" xfId="0" applyNumberFormat="1" applyBorder="1" applyAlignment="1">
      <alignment horizontal="right" vertical="center" wrapText="1"/>
    </xf>
    <xf numFmtId="164" fontId="0" fillId="0" borderId="5" xfId="0" applyNumberFormat="1" applyBorder="1" applyAlignment="1">
      <alignment horizontal="right" vertical="center" wrapText="1"/>
    </xf>
    <xf numFmtId="3" fontId="0" fillId="0" borderId="0" xfId="0" applyNumberFormat="1" applyAlignment="1">
      <alignment horizontal="right"/>
    </xf>
    <xf numFmtId="3" fontId="2" fillId="0" borderId="5" xfId="0" applyNumberFormat="1" applyFont="1" applyBorder="1" applyAlignment="1">
      <alignment horizontal="right" vertical="center" wrapText="1"/>
    </xf>
    <xf numFmtId="0" fontId="0" fillId="0" borderId="0" xfId="0" applyAlignment="1">
      <alignment wrapText="1"/>
    </xf>
    <xf numFmtId="0" fontId="0" fillId="0" borderId="2" xfId="0" applyBorder="1" applyAlignment="1">
      <alignment horizontal="left" vertical="center"/>
    </xf>
    <xf numFmtId="3" fontId="1" fillId="0" borderId="0" xfId="0" applyNumberFormat="1" applyFont="1"/>
    <xf numFmtId="0" fontId="12" fillId="4" borderId="0" xfId="0" applyFont="1" applyFill="1"/>
    <xf numFmtId="0" fontId="1" fillId="4" borderId="0" xfId="0" applyFont="1" applyFill="1"/>
    <xf numFmtId="3" fontId="1" fillId="4" borderId="0" xfId="0" applyNumberFormat="1" applyFont="1" applyFill="1"/>
    <xf numFmtId="164" fontId="0" fillId="0" borderId="0" xfId="0" applyNumberFormat="1" applyAlignment="1">
      <alignment horizontal="right" vertical="center" wrapText="1"/>
    </xf>
    <xf numFmtId="0" fontId="0" fillId="0" borderId="0" xfId="0" applyAlignment="1">
      <alignment horizontal="left" vertical="center"/>
    </xf>
    <xf numFmtId="3" fontId="0" fillId="0" borderId="0" xfId="0" applyNumberFormat="1" applyAlignment="1">
      <alignment horizontal="right" vertical="center" wrapText="1"/>
    </xf>
    <xf numFmtId="0" fontId="13" fillId="0" borderId="0" xfId="0" applyFont="1" applyAlignment="1">
      <alignment horizontal="right" vertical="top" textRotation="90"/>
    </xf>
    <xf numFmtId="164" fontId="7" fillId="0" borderId="0" xfId="0" applyNumberFormat="1" applyFont="1" applyAlignment="1">
      <alignment horizontal="left" vertical="center" wrapText="1"/>
    </xf>
    <xf numFmtId="1" fontId="0" fillId="0" borderId="0" xfId="0" applyNumberFormat="1" applyAlignment="1">
      <alignment horizontal="left" vertical="center" wrapText="1"/>
    </xf>
    <xf numFmtId="0" fontId="1" fillId="0" borderId="0" xfId="0" applyFont="1" applyAlignment="1">
      <alignment wrapText="1"/>
    </xf>
    <xf numFmtId="0" fontId="14"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3" fontId="1" fillId="0" borderId="0" xfId="0" applyNumberFormat="1" applyFont="1" applyAlignment="1">
      <alignment vertical="center"/>
    </xf>
    <xf numFmtId="0" fontId="2" fillId="5" borderId="8" xfId="0" applyFont="1" applyFill="1" applyBorder="1" applyAlignment="1">
      <alignment horizontal="center" vertical="center"/>
    </xf>
    <xf numFmtId="0" fontId="0" fillId="0" borderId="0" xfId="0" applyProtection="1">
      <protection locked="0"/>
    </xf>
    <xf numFmtId="0" fontId="19" fillId="0" borderId="0" xfId="0" applyFont="1"/>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0" xfId="0"/>
    <xf numFmtId="0" fontId="2" fillId="0" borderId="0" xfId="0" applyFont="1"/>
    <xf numFmtId="0" fontId="2" fillId="0" borderId="0" xfId="0" applyFont="1" applyAlignment="1">
      <alignment wrapText="1"/>
    </xf>
    <xf numFmtId="0" fontId="1" fillId="0" borderId="0" xfId="0" applyFont="1"/>
    <xf numFmtId="0" fontId="13" fillId="0" borderId="0" xfId="0" applyFont="1"/>
    <xf numFmtId="0" fontId="16" fillId="0" borderId="0" xfId="0" applyFont="1"/>
    <xf numFmtId="0" fontId="15" fillId="0" borderId="0" xfId="0" applyFont="1" applyAlignment="1">
      <alignment wrapText="1"/>
    </xf>
    <xf numFmtId="0" fontId="0" fillId="0" borderId="0" xfId="0"/>
    <xf numFmtId="0" fontId="0" fillId="0" borderId="1" xfId="0" applyFill="1" applyBorder="1" applyAlignment="1">
      <alignment horizontal="left" vertical="center"/>
    </xf>
    <xf numFmtId="0" fontId="2" fillId="0" borderId="0" xfId="0" applyFont="1" applyFill="1"/>
    <xf numFmtId="1" fontId="0" fillId="0" borderId="5" xfId="0" applyNumberFormat="1" applyFill="1" applyBorder="1" applyAlignment="1">
      <alignment horizontal="left" vertical="center" wrapText="1"/>
    </xf>
    <xf numFmtId="0" fontId="0" fillId="0" borderId="0" xfId="0" applyFill="1"/>
    <xf numFmtId="0" fontId="13" fillId="0" borderId="0" xfId="0" applyFont="1" applyFill="1"/>
    <xf numFmtId="3" fontId="0" fillId="0" borderId="5" xfId="0" applyNumberFormat="1" applyFill="1" applyBorder="1" applyAlignment="1">
      <alignment horizontal="right" vertical="center" wrapText="1"/>
    </xf>
    <xf numFmtId="0" fontId="1" fillId="0" borderId="0" xfId="0" applyFont="1" applyFill="1"/>
    <xf numFmtId="0" fontId="17" fillId="0" borderId="0" xfId="0" applyFont="1" applyFill="1"/>
    <xf numFmtId="0" fontId="13" fillId="0" borderId="0" xfId="0" applyFont="1" applyBorder="1" applyAlignment="1">
      <alignment horizontal="right" vertical="top" textRotation="90"/>
    </xf>
    <xf numFmtId="0" fontId="7" fillId="0" borderId="0" xfId="0" applyFont="1" applyBorder="1" applyAlignment="1">
      <alignment horizontal="left" vertical="top"/>
    </xf>
    <xf numFmtId="164" fontId="7" fillId="0" borderId="0" xfId="0" applyNumberFormat="1" applyFont="1" applyFill="1" applyBorder="1" applyAlignment="1">
      <alignment horizontal="left" vertical="center" wrapText="1"/>
    </xf>
    <xf numFmtId="0" fontId="12" fillId="0" borderId="0" xfId="0" applyFont="1" applyFill="1"/>
    <xf numFmtId="3" fontId="1" fillId="0" borderId="0" xfId="0" applyNumberFormat="1" applyFont="1" applyFill="1"/>
    <xf numFmtId="3" fontId="1" fillId="6" borderId="0" xfId="0" applyNumberFormat="1" applyFont="1" applyFill="1"/>
    <xf numFmtId="165" fontId="0" fillId="0" borderId="5" xfId="0" applyNumberFormat="1" applyBorder="1" applyAlignment="1">
      <alignment horizontal="right" vertical="center" wrapText="1"/>
    </xf>
    <xf numFmtId="0" fontId="0" fillId="0" borderId="0" xfId="0"/>
    <xf numFmtId="164" fontId="0" fillId="7" borderId="5" xfId="0" applyNumberFormat="1" applyFill="1" applyBorder="1" applyAlignment="1">
      <alignment horizontal="right" vertical="center" wrapText="1"/>
    </xf>
    <xf numFmtId="166" fontId="12" fillId="0" borderId="0" xfId="2" applyNumberFormat="1" applyFont="1" applyFill="1"/>
    <xf numFmtId="0" fontId="12" fillId="0" borderId="0" xfId="0" quotePrefix="1" applyFont="1" applyFill="1"/>
    <xf numFmtId="0" fontId="0" fillId="0" borderId="0" xfId="0"/>
    <xf numFmtId="0" fontId="11" fillId="0" borderId="0" xfId="1" applyAlignment="1"/>
    <xf numFmtId="0" fontId="0" fillId="0" borderId="0" xfId="0"/>
    <xf numFmtId="0" fontId="2" fillId="0" borderId="0" xfId="0" applyFont="1" applyBorder="1"/>
    <xf numFmtId="0" fontId="0" fillId="0" borderId="0" xfId="0" applyBorder="1"/>
    <xf numFmtId="0" fontId="7" fillId="0" borderId="0" xfId="0" applyFont="1" applyBorder="1"/>
    <xf numFmtId="0" fontId="20" fillId="0" borderId="0" xfId="0" applyFont="1" applyBorder="1" applyAlignment="1">
      <alignment wrapText="1"/>
    </xf>
    <xf numFmtId="0" fontId="23" fillId="0" borderId="0" xfId="0" quotePrefix="1" applyFont="1" applyBorder="1" applyAlignment="1">
      <alignment vertical="center" wrapText="1"/>
    </xf>
    <xf numFmtId="0" fontId="7" fillId="0" borderId="0" xfId="0" quotePrefix="1" applyFont="1" applyBorder="1" applyAlignment="1">
      <alignment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25" fillId="0" borderId="0" xfId="0" applyFont="1" applyBorder="1"/>
    <xf numFmtId="0" fontId="8" fillId="0" borderId="0" xfId="0" applyFont="1" applyBorder="1" applyAlignment="1">
      <alignment wrapText="1"/>
    </xf>
    <xf numFmtId="0" fontId="7" fillId="0" borderId="0" xfId="0" applyFont="1" applyBorder="1" applyAlignment="1">
      <alignment wrapText="1"/>
    </xf>
    <xf numFmtId="0" fontId="15" fillId="8" borderId="0" xfId="0" applyFont="1" applyFill="1"/>
    <xf numFmtId="0" fontId="16" fillId="8" borderId="0" xfId="0" applyFont="1" applyFill="1" applyAlignment="1">
      <alignment wrapText="1"/>
    </xf>
    <xf numFmtId="0" fontId="16" fillId="8" borderId="0" xfId="0" applyFont="1" applyFill="1"/>
    <xf numFmtId="164" fontId="0" fillId="0" borderId="0" xfId="0" applyNumberFormat="1" applyBorder="1" applyAlignment="1">
      <alignment horizontal="right" vertical="center" wrapText="1"/>
    </xf>
    <xf numFmtId="3" fontId="16" fillId="8" borderId="7" xfId="0" applyNumberFormat="1" applyFont="1" applyFill="1" applyBorder="1" applyAlignment="1">
      <alignment horizontal="right" vertical="center" wrapText="1"/>
    </xf>
    <xf numFmtId="0" fontId="0" fillId="0" borderId="9" xfId="0" applyBorder="1" applyAlignment="1">
      <alignment horizontal="left" vertical="center" wrapText="1"/>
    </xf>
    <xf numFmtId="0" fontId="16" fillId="0" borderId="0" xfId="0" applyFont="1" applyFill="1"/>
    <xf numFmtId="0" fontId="8" fillId="3" borderId="0" xfId="0" applyFont="1" applyFill="1" applyBorder="1" applyAlignment="1" applyProtection="1">
      <alignment horizontal="left" vertical="top"/>
      <protection locked="0"/>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0" xfId="0" applyFont="1" applyFill="1"/>
    <xf numFmtId="0" fontId="5" fillId="0" borderId="0" xfId="0" applyFont="1" applyFill="1"/>
    <xf numFmtId="0" fontId="6" fillId="0" borderId="0" xfId="0" applyFont="1" applyFill="1"/>
    <xf numFmtId="0" fontId="7" fillId="0" borderId="0" xfId="0" applyFont="1" applyBorder="1" applyAlignment="1">
      <alignment horizontal="left" vertical="top" wrapText="1"/>
    </xf>
    <xf numFmtId="0" fontId="12" fillId="0" borderId="0" xfId="0" applyFont="1" applyFill="1" applyAlignment="1">
      <alignment vertical="center"/>
    </xf>
    <xf numFmtId="0" fontId="0" fillId="0" borderId="0" xfId="0" applyFill="1" applyAlignment="1">
      <alignment vertical="center"/>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23" fillId="0" borderId="0" xfId="0" applyFont="1" applyBorder="1" applyAlignment="1">
      <alignment horizontal="left" wrapText="1"/>
    </xf>
    <xf numFmtId="0" fontId="7" fillId="0" borderId="0" xfId="0" applyFont="1" applyBorder="1" applyAlignment="1">
      <alignment horizontal="left"/>
    </xf>
    <xf numFmtId="0" fontId="7" fillId="0" borderId="1" xfId="0" quotePrefix="1"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0" fillId="0" borderId="0" xfId="0" applyFill="1" applyAlignment="1">
      <alignment wrapText="1"/>
    </xf>
    <xf numFmtId="0" fontId="0" fillId="0" borderId="0" xfId="0" applyFill="1"/>
    <xf numFmtId="0" fontId="8" fillId="0" borderId="5" xfId="0" applyFont="1" applyBorder="1" applyAlignment="1">
      <alignment horizontal="left" vertical="center" wrapText="1"/>
    </xf>
    <xf numFmtId="0" fontId="0" fillId="0" borderId="5" xfId="0" applyBorder="1" applyAlignment="1">
      <alignment horizontal="left" vertical="center" wrapText="1"/>
    </xf>
    <xf numFmtId="0" fontId="8" fillId="0" borderId="3" xfId="0" applyFont="1" applyBorder="1" applyAlignment="1">
      <alignment horizontal="left" vertical="center" wrapText="1"/>
    </xf>
    <xf numFmtId="0" fontId="20" fillId="0" borderId="5" xfId="0" applyFont="1" applyBorder="1" applyAlignment="1">
      <alignment horizontal="left" vertical="center" wrapText="1"/>
    </xf>
    <xf numFmtId="0" fontId="7" fillId="0" borderId="1" xfId="0" applyFont="1" applyBorder="1" applyAlignment="1">
      <alignment horizontal="left" vertical="center" wrapText="1"/>
    </xf>
    <xf numFmtId="0" fontId="11" fillId="0" borderId="0" xfId="1" applyAlignment="1"/>
    <xf numFmtId="0" fontId="19" fillId="0" borderId="0" xfId="0" applyFont="1"/>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0" fillId="0" borderId="0" xfId="0" applyFill="1" applyAlignment="1">
      <alignment horizontal="left" vertical="center" wrapText="1"/>
    </xf>
    <xf numFmtId="0" fontId="7" fillId="0" borderId="3" xfId="0" applyFont="1" applyBorder="1" applyAlignment="1">
      <alignment horizontal="left" vertical="center" wrapText="1"/>
    </xf>
    <xf numFmtId="0" fontId="7" fillId="0" borderId="2" xfId="0" quotePrefix="1" applyFont="1" applyBorder="1" applyAlignment="1">
      <alignment horizontal="left" vertical="center" wrapText="1"/>
    </xf>
    <xf numFmtId="0" fontId="7" fillId="0" borderId="3" xfId="0" quotePrefix="1" applyFont="1" applyBorder="1" applyAlignment="1">
      <alignment horizontal="left" vertical="center" wrapText="1"/>
    </xf>
    <xf numFmtId="3" fontId="29" fillId="0" borderId="1" xfId="0" applyNumberFormat="1" applyFont="1" applyBorder="1" applyAlignment="1">
      <alignment horizontal="center" vertical="center" wrapText="1"/>
    </xf>
    <xf numFmtId="0" fontId="29" fillId="0" borderId="2" xfId="0" applyFont="1" applyBorder="1" applyAlignment="1">
      <alignment horizontal="center" vertical="center" wrapText="1"/>
    </xf>
    <xf numFmtId="164" fontId="8"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14" fillId="0" borderId="6" xfId="0" applyFont="1" applyBorder="1" applyAlignment="1">
      <alignment horizontal="right" vertical="top" textRotation="90"/>
    </xf>
    <xf numFmtId="0" fontId="13" fillId="0" borderId="6" xfId="0" applyFont="1" applyBorder="1" applyAlignment="1">
      <alignment horizontal="right" vertical="top" textRotation="90"/>
    </xf>
    <xf numFmtId="0" fontId="2" fillId="5" borderId="8" xfId="0" applyFont="1" applyFill="1" applyBorder="1" applyAlignment="1">
      <alignment horizontal="center" vertical="center"/>
    </xf>
    <xf numFmtId="3" fontId="8" fillId="3" borderId="1" xfId="0" applyNumberFormat="1" applyFont="1" applyFill="1" applyBorder="1" applyAlignment="1" applyProtection="1">
      <alignment horizontal="right" vertical="center" wrapText="1"/>
      <protection locked="0"/>
    </xf>
    <xf numFmtId="0" fontId="8" fillId="3" borderId="1" xfId="0" applyFont="1" applyFill="1" applyBorder="1" applyAlignment="1" applyProtection="1">
      <alignment horizontal="left" vertical="top"/>
      <protection locked="0"/>
    </xf>
    <xf numFmtId="0" fontId="8" fillId="3" borderId="2"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0" fontId="8" fillId="3" borderId="4" xfId="0" applyFont="1" applyFill="1" applyBorder="1" applyAlignment="1" applyProtection="1">
      <alignment horizontal="left" vertical="top"/>
      <protection locked="0"/>
    </xf>
    <xf numFmtId="0" fontId="8" fillId="3" borderId="5" xfId="0" applyFont="1" applyFill="1" applyBorder="1" applyAlignment="1" applyProtection="1">
      <alignment horizontal="left" vertical="top"/>
      <protection locked="0"/>
    </xf>
    <xf numFmtId="164" fontId="8" fillId="3" borderId="1" xfId="0" applyNumberFormat="1" applyFont="1" applyFill="1" applyBorder="1" applyAlignment="1" applyProtection="1">
      <alignment horizontal="right" vertical="center" wrapText="1"/>
      <protection locked="0"/>
    </xf>
    <xf numFmtId="164" fontId="7" fillId="3" borderId="1"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1" fontId="0" fillId="3" borderId="5" xfId="0" applyNumberFormat="1" applyFill="1" applyBorder="1" applyAlignment="1" applyProtection="1">
      <alignment horizontal="left" vertical="center" wrapText="1"/>
      <protection locked="0"/>
    </xf>
    <xf numFmtId="3" fontId="0" fillId="3" borderId="5" xfId="0" applyNumberFormat="1" applyFill="1" applyBorder="1" applyAlignment="1" applyProtection="1">
      <alignment horizontal="right" vertical="center" wrapText="1"/>
      <protection locked="0"/>
    </xf>
    <xf numFmtId="164" fontId="7" fillId="3" borderId="5" xfId="0" applyNumberFormat="1" applyFont="1" applyFill="1" applyBorder="1" applyAlignment="1" applyProtection="1">
      <alignment horizontal="left" vertical="center" wrapText="1"/>
      <protection locked="0"/>
    </xf>
    <xf numFmtId="3" fontId="0" fillId="5" borderId="5" xfId="0" applyNumberFormat="1" applyFill="1" applyBorder="1" applyAlignment="1" applyProtection="1">
      <alignment horizontal="right" vertical="center" wrapText="1"/>
      <protection locked="0"/>
    </xf>
    <xf numFmtId="164" fontId="7" fillId="3" borderId="2" xfId="0" applyNumberFormat="1" applyFont="1" applyFill="1" applyBorder="1" applyAlignment="1" applyProtection="1">
      <alignment horizontal="left" vertical="center" wrapText="1"/>
      <protection locked="0"/>
    </xf>
    <xf numFmtId="164" fontId="7" fillId="3" borderId="3" xfId="0" applyNumberFormat="1" applyFont="1" applyFill="1" applyBorder="1" applyAlignment="1" applyProtection="1">
      <alignment horizontal="left" vertical="center" wrapText="1"/>
      <protection locked="0"/>
    </xf>
    <xf numFmtId="0" fontId="2" fillId="0" borderId="0" xfId="0" applyFont="1" applyProtection="1"/>
    <xf numFmtId="0" fontId="0" fillId="0" borderId="0" xfId="0" applyProtection="1"/>
  </cellXfs>
  <cellStyles count="3">
    <cellStyle name="Comma" xfId="2" builtinId="3"/>
    <cellStyle name="Hyperlink" xfId="1" builtinId="8"/>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DDDDDD"/>
      <color rgb="FFDDEBF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600" b="1"/>
              <a:t>Evolutie directe emissies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699408222362048E-2"/>
          <c:y val="9.4091017880125319E-2"/>
          <c:w val="0.75021299044337175"/>
          <c:h val="0.85069146068034851"/>
        </c:manualLayout>
      </c:layout>
      <c:lineChart>
        <c:grouping val="standard"/>
        <c:varyColors val="0"/>
        <c:ser>
          <c:idx val="2"/>
          <c:order val="0"/>
          <c:tx>
            <c:strRef>
              <c:f>'Scenario''s'!$C$188</c:f>
              <c:strCache>
                <c:ptCount val="1"/>
                <c:pt idx="0">
                  <c:v>Scenario 1</c:v>
                </c:pt>
              </c:strCache>
            </c:strRef>
          </c:tx>
          <c:spPr>
            <a:ln w="28575" cap="rnd">
              <a:solidFill>
                <a:schemeClr val="accent3"/>
              </a:solidFill>
              <a:round/>
            </a:ln>
            <a:effectLst/>
          </c:spPr>
          <c:marker>
            <c:symbol val="none"/>
          </c:marker>
          <c:cat>
            <c:strRef>
              <c:f>'Scenario''s'!$D$187:$T$187</c:f>
              <c:strCache>
                <c:ptCount val="17"/>
                <c:pt idx="0">
                  <c:v>ref</c:v>
                </c:pt>
                <c:pt idx="6">
                  <c:v>2030</c:v>
                </c:pt>
                <c:pt idx="16">
                  <c:v>2050</c:v>
                </c:pt>
              </c:strCache>
            </c:strRef>
          </c:cat>
          <c:val>
            <c:numRef>
              <c:f>'Scenario''s'!$D$188:$T$188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E3CB-403A-866B-0F81334282B1}"/>
            </c:ext>
          </c:extLst>
        </c:ser>
        <c:ser>
          <c:idx val="0"/>
          <c:order val="1"/>
          <c:tx>
            <c:strRef>
              <c:f>'Scenario''s'!$C$189</c:f>
              <c:strCache>
                <c:ptCount val="1"/>
                <c:pt idx="0">
                  <c:v>Scenario 2</c:v>
                </c:pt>
              </c:strCache>
            </c:strRef>
          </c:tx>
          <c:spPr>
            <a:ln w="28575" cap="rnd">
              <a:solidFill>
                <a:schemeClr val="accent1"/>
              </a:solidFill>
              <a:round/>
            </a:ln>
            <a:effectLst/>
          </c:spPr>
          <c:marker>
            <c:symbol val="none"/>
          </c:marker>
          <c:cat>
            <c:strRef>
              <c:f>'Scenario''s'!$D$187:$T$187</c:f>
              <c:strCache>
                <c:ptCount val="17"/>
                <c:pt idx="0">
                  <c:v>ref</c:v>
                </c:pt>
                <c:pt idx="6">
                  <c:v>2030</c:v>
                </c:pt>
                <c:pt idx="16">
                  <c:v>2050</c:v>
                </c:pt>
              </c:strCache>
            </c:strRef>
          </c:cat>
          <c:val>
            <c:numRef>
              <c:f>'Scenario''s'!$D$189:$T$189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6-E3CB-403A-866B-0F81334282B1}"/>
            </c:ext>
          </c:extLst>
        </c:ser>
        <c:ser>
          <c:idx val="1"/>
          <c:order val="2"/>
          <c:tx>
            <c:strRef>
              <c:f>'Scenario''s'!$C$190</c:f>
              <c:strCache>
                <c:ptCount val="1"/>
                <c:pt idx="0">
                  <c:v>Scenario 3</c:v>
                </c:pt>
              </c:strCache>
            </c:strRef>
          </c:tx>
          <c:spPr>
            <a:ln w="28575" cap="rnd">
              <a:solidFill>
                <a:schemeClr val="accent2"/>
              </a:solidFill>
              <a:round/>
            </a:ln>
            <a:effectLst/>
          </c:spPr>
          <c:marker>
            <c:symbol val="none"/>
          </c:marker>
          <c:cat>
            <c:strRef>
              <c:f>'Scenario''s'!$D$187:$T$187</c:f>
              <c:strCache>
                <c:ptCount val="17"/>
                <c:pt idx="0">
                  <c:v>ref</c:v>
                </c:pt>
                <c:pt idx="6">
                  <c:v>2030</c:v>
                </c:pt>
                <c:pt idx="16">
                  <c:v>2050</c:v>
                </c:pt>
              </c:strCache>
            </c:strRef>
          </c:cat>
          <c:val>
            <c:numRef>
              <c:f>'Scenario''s'!$D$190:$T$190</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E3CB-403A-866B-0F81334282B1}"/>
            </c:ext>
          </c:extLst>
        </c:ser>
        <c:ser>
          <c:idx val="3"/>
          <c:order val="3"/>
          <c:tx>
            <c:strRef>
              <c:f>'Scenario''s'!$C$191</c:f>
              <c:strCache>
                <c:ptCount val="1"/>
                <c:pt idx="0">
                  <c:v>Scenario 4</c:v>
                </c:pt>
              </c:strCache>
            </c:strRef>
          </c:tx>
          <c:spPr>
            <a:ln w="28575" cap="rnd">
              <a:solidFill>
                <a:schemeClr val="accent6">
                  <a:lumMod val="75000"/>
                </a:schemeClr>
              </a:solidFill>
              <a:round/>
            </a:ln>
            <a:effectLst/>
          </c:spPr>
          <c:marker>
            <c:symbol val="none"/>
          </c:marker>
          <c:cat>
            <c:strRef>
              <c:f>'Scenario''s'!$D$187:$T$187</c:f>
              <c:strCache>
                <c:ptCount val="17"/>
                <c:pt idx="0">
                  <c:v>ref</c:v>
                </c:pt>
                <c:pt idx="6">
                  <c:v>2030</c:v>
                </c:pt>
                <c:pt idx="16">
                  <c:v>2050</c:v>
                </c:pt>
              </c:strCache>
            </c:strRef>
          </c:cat>
          <c:val>
            <c:numRef>
              <c:f>'Scenario''s'!$D$191:$T$191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8-E3CB-403A-866B-0F81334282B1}"/>
            </c:ext>
          </c:extLst>
        </c:ser>
        <c:dLbls>
          <c:showLegendKey val="0"/>
          <c:showVal val="0"/>
          <c:showCatName val="0"/>
          <c:showSerName val="0"/>
          <c:showPercent val="0"/>
          <c:showBubbleSize val="0"/>
        </c:dLbls>
        <c:smooth val="0"/>
        <c:axId val="727718479"/>
        <c:axId val="727718063"/>
      </c:lineChart>
      <c:catAx>
        <c:axId val="7277184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063"/>
        <c:crosses val="autoZero"/>
        <c:auto val="1"/>
        <c:lblAlgn val="ctr"/>
        <c:lblOffset val="100"/>
        <c:noMultiLvlLbl val="0"/>
      </c:catAx>
      <c:valAx>
        <c:axId val="72771806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Directe</a:t>
                </a:r>
                <a:r>
                  <a:rPr lang="nl-BE" baseline="0"/>
                  <a:t> emisies (ton CO</a:t>
                </a:r>
                <a:r>
                  <a:rPr lang="nl-BE" baseline="-25000"/>
                  <a:t>2</a:t>
                </a:r>
                <a:r>
                  <a:rPr lang="nl-BE" baseline="0"/>
                  <a:t>eq)</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600" b="1"/>
              <a:t>Evolutie indirecte emissies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699408222362048E-2"/>
          <c:y val="9.4091017880125319E-2"/>
          <c:w val="0.75021299044337175"/>
          <c:h val="0.85069146068034851"/>
        </c:manualLayout>
      </c:layout>
      <c:lineChart>
        <c:grouping val="standard"/>
        <c:varyColors val="0"/>
        <c:ser>
          <c:idx val="2"/>
          <c:order val="0"/>
          <c:tx>
            <c:strRef>
              <c:f>'Scenario''s'!$C$188</c:f>
              <c:strCache>
                <c:ptCount val="1"/>
                <c:pt idx="0">
                  <c:v>Scenario 1</c:v>
                </c:pt>
              </c:strCache>
            </c:strRef>
          </c:tx>
          <c:spPr>
            <a:ln w="28575" cap="rnd">
              <a:solidFill>
                <a:schemeClr val="accent3"/>
              </a:solidFill>
              <a:round/>
            </a:ln>
            <a:effectLst/>
          </c:spPr>
          <c:marker>
            <c:symbol val="none"/>
          </c:marker>
          <c:cat>
            <c:strRef>
              <c:f>'Scenario''s'!$D$187:$T$187</c:f>
              <c:strCache>
                <c:ptCount val="17"/>
                <c:pt idx="0">
                  <c:v>ref</c:v>
                </c:pt>
                <c:pt idx="6">
                  <c:v>2030</c:v>
                </c:pt>
                <c:pt idx="16">
                  <c:v>2050</c:v>
                </c:pt>
              </c:strCache>
            </c:strRef>
          </c:cat>
          <c:val>
            <c:numRef>
              <c:f>'Scenario''s'!$D$195:$T$195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4168-4139-9DBB-923FB5258B22}"/>
            </c:ext>
          </c:extLst>
        </c:ser>
        <c:ser>
          <c:idx val="0"/>
          <c:order val="1"/>
          <c:tx>
            <c:strRef>
              <c:f>'Scenario''s'!$C$189</c:f>
              <c:strCache>
                <c:ptCount val="1"/>
                <c:pt idx="0">
                  <c:v>Scenario 2</c:v>
                </c:pt>
              </c:strCache>
            </c:strRef>
          </c:tx>
          <c:spPr>
            <a:ln w="28575" cap="rnd">
              <a:solidFill>
                <a:schemeClr val="accent1"/>
              </a:solidFill>
              <a:round/>
            </a:ln>
            <a:effectLst/>
          </c:spPr>
          <c:marker>
            <c:symbol val="none"/>
          </c:marker>
          <c:cat>
            <c:strRef>
              <c:f>'Scenario''s'!$D$187:$T$187</c:f>
              <c:strCache>
                <c:ptCount val="17"/>
                <c:pt idx="0">
                  <c:v>ref</c:v>
                </c:pt>
                <c:pt idx="6">
                  <c:v>2030</c:v>
                </c:pt>
                <c:pt idx="16">
                  <c:v>2050</c:v>
                </c:pt>
              </c:strCache>
            </c:strRef>
          </c:cat>
          <c:val>
            <c:numRef>
              <c:f>'Scenario''s'!$D$196:$T$196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4168-4139-9DBB-923FB5258B22}"/>
            </c:ext>
          </c:extLst>
        </c:ser>
        <c:ser>
          <c:idx val="1"/>
          <c:order val="2"/>
          <c:tx>
            <c:strRef>
              <c:f>'Scenario''s'!$C$190</c:f>
              <c:strCache>
                <c:ptCount val="1"/>
                <c:pt idx="0">
                  <c:v>Scenario 3</c:v>
                </c:pt>
              </c:strCache>
            </c:strRef>
          </c:tx>
          <c:spPr>
            <a:ln w="28575" cap="rnd">
              <a:solidFill>
                <a:schemeClr val="accent2"/>
              </a:solidFill>
              <a:round/>
            </a:ln>
            <a:effectLst/>
          </c:spPr>
          <c:marker>
            <c:symbol val="none"/>
          </c:marker>
          <c:cat>
            <c:strRef>
              <c:f>'Scenario''s'!$D$187:$T$187</c:f>
              <c:strCache>
                <c:ptCount val="17"/>
                <c:pt idx="0">
                  <c:v>ref</c:v>
                </c:pt>
                <c:pt idx="6">
                  <c:v>2030</c:v>
                </c:pt>
                <c:pt idx="16">
                  <c:v>2050</c:v>
                </c:pt>
              </c:strCache>
            </c:strRef>
          </c:cat>
          <c:val>
            <c:numRef>
              <c:f>'Scenario''s'!$D$197:$T$197</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4168-4139-9DBB-923FB5258B22}"/>
            </c:ext>
          </c:extLst>
        </c:ser>
        <c:ser>
          <c:idx val="3"/>
          <c:order val="3"/>
          <c:tx>
            <c:strRef>
              <c:f>'Scenario''s'!$C$191</c:f>
              <c:strCache>
                <c:ptCount val="1"/>
                <c:pt idx="0">
                  <c:v>Scenario 4</c:v>
                </c:pt>
              </c:strCache>
            </c:strRef>
          </c:tx>
          <c:spPr>
            <a:ln w="28575" cap="rnd">
              <a:solidFill>
                <a:schemeClr val="accent6">
                  <a:lumMod val="75000"/>
                </a:schemeClr>
              </a:solidFill>
              <a:round/>
            </a:ln>
            <a:effectLst/>
          </c:spPr>
          <c:marker>
            <c:symbol val="none"/>
          </c:marker>
          <c:cat>
            <c:strRef>
              <c:f>'Scenario''s'!$D$187:$T$187</c:f>
              <c:strCache>
                <c:ptCount val="17"/>
                <c:pt idx="0">
                  <c:v>ref</c:v>
                </c:pt>
                <c:pt idx="6">
                  <c:v>2030</c:v>
                </c:pt>
                <c:pt idx="16">
                  <c:v>2050</c:v>
                </c:pt>
              </c:strCache>
            </c:strRef>
          </c:cat>
          <c:val>
            <c:numRef>
              <c:f>'Scenario''s'!$D$198:$T$198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4168-4139-9DBB-923FB5258B22}"/>
            </c:ext>
          </c:extLst>
        </c:ser>
        <c:dLbls>
          <c:showLegendKey val="0"/>
          <c:showVal val="0"/>
          <c:showCatName val="0"/>
          <c:showSerName val="0"/>
          <c:showPercent val="0"/>
          <c:showBubbleSize val="0"/>
        </c:dLbls>
        <c:smooth val="0"/>
        <c:axId val="727718479"/>
        <c:axId val="727718063"/>
      </c:lineChart>
      <c:catAx>
        <c:axId val="7277184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063"/>
        <c:crosses val="autoZero"/>
        <c:auto val="1"/>
        <c:lblAlgn val="ctr"/>
        <c:lblOffset val="100"/>
        <c:noMultiLvlLbl val="0"/>
      </c:catAx>
      <c:valAx>
        <c:axId val="72771806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Indirecte</a:t>
                </a:r>
                <a:r>
                  <a:rPr lang="nl-BE" baseline="0"/>
                  <a:t> emisies (ton CO</a:t>
                </a:r>
                <a:r>
                  <a:rPr lang="nl-BE" baseline="-25000"/>
                  <a:t>2</a:t>
                </a:r>
                <a:r>
                  <a:rPr lang="nl-BE" baseline="0"/>
                  <a:t>eq)</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247649</xdr:colOff>
      <xdr:row>132</xdr:row>
      <xdr:rowOff>14286</xdr:rowOff>
    </xdr:from>
    <xdr:to>
      <xdr:col>12</xdr:col>
      <xdr:colOff>0</xdr:colOff>
      <xdr:row>154</xdr:row>
      <xdr:rowOff>180975</xdr:rowOff>
    </xdr:to>
    <xdr:graphicFrame macro="">
      <xdr:nvGraphicFramePr>
        <xdr:cNvPr id="2" name="Grafiek 1">
          <a:extLst>
            <a:ext uri="{FF2B5EF4-FFF2-40B4-BE49-F238E27FC236}">
              <a16:creationId xmlns:a16="http://schemas.microsoft.com/office/drawing/2014/main" id="{BCDC8A0B-1F46-4E28-91A0-937F88057F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156</xdr:row>
      <xdr:rowOff>0</xdr:rowOff>
    </xdr:from>
    <xdr:to>
      <xdr:col>12</xdr:col>
      <xdr:colOff>0</xdr:colOff>
      <xdr:row>178</xdr:row>
      <xdr:rowOff>166689</xdr:rowOff>
    </xdr:to>
    <xdr:graphicFrame macro="">
      <xdr:nvGraphicFramePr>
        <xdr:cNvPr id="3" name="Grafiek 2">
          <a:extLst>
            <a:ext uri="{FF2B5EF4-FFF2-40B4-BE49-F238E27FC236}">
              <a16:creationId xmlns:a16="http://schemas.microsoft.com/office/drawing/2014/main" id="{52AC6DF4-068F-4E46-8300-50F428CDB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803E-49F2-4157-AE80-9695E98E849D}">
  <dimension ref="A1:I65"/>
  <sheetViews>
    <sheetView showGridLines="0" tabSelected="1" workbookViewId="0"/>
  </sheetViews>
  <sheetFormatPr defaultColWidth="0" defaultRowHeight="14.4" zeroHeight="1" x14ac:dyDescent="0.3"/>
  <cols>
    <col min="1" max="1" width="2.109375" style="91" customWidth="1"/>
    <col min="2" max="2" width="102.44140625" style="91" customWidth="1"/>
    <col min="3" max="3" width="9.109375" style="91" customWidth="1"/>
    <col min="4" max="9" width="0" style="91" hidden="1" customWidth="1"/>
    <col min="10" max="16384" width="9.109375" style="91" hidden="1"/>
  </cols>
  <sheetData>
    <row r="1" spans="1:9" x14ac:dyDescent="0.3"/>
    <row r="2" spans="1:9" s="4" customFormat="1" ht="15.6" x14ac:dyDescent="0.3">
      <c r="A2" s="2" t="s">
        <v>15</v>
      </c>
      <c r="B2" s="3"/>
      <c r="C2" s="3"/>
      <c r="D2" s="3"/>
      <c r="E2" s="3"/>
      <c r="F2" s="3"/>
      <c r="G2" s="3"/>
      <c r="H2" s="3"/>
      <c r="I2" s="3"/>
    </row>
    <row r="3" spans="1:9" x14ac:dyDescent="0.3"/>
    <row r="4" spans="1:9" s="95" customFormat="1" x14ac:dyDescent="0.3">
      <c r="A4" s="94" t="s">
        <v>145</v>
      </c>
    </row>
    <row r="5" spans="1:9" s="96" customFormat="1" ht="45" customHeight="1" x14ac:dyDescent="0.3">
      <c r="A5" s="123" t="s">
        <v>146</v>
      </c>
      <c r="B5" s="123"/>
    </row>
    <row r="6" spans="1:9" s="96" customFormat="1" ht="6" customHeight="1" x14ac:dyDescent="0.3">
      <c r="A6" s="97"/>
    </row>
    <row r="7" spans="1:9" s="96" customFormat="1" ht="13.8" x14ac:dyDescent="0.3">
      <c r="A7" s="124" t="s">
        <v>147</v>
      </c>
      <c r="B7" s="124"/>
    </row>
    <row r="8" spans="1:9" s="96" customFormat="1" ht="6" customHeight="1" x14ac:dyDescent="0.3"/>
    <row r="9" spans="1:9" s="96" customFormat="1" ht="27.6" x14ac:dyDescent="0.3">
      <c r="B9" s="98" t="s">
        <v>151</v>
      </c>
    </row>
    <row r="10" spans="1:9" s="96" customFormat="1" ht="6" customHeight="1" x14ac:dyDescent="0.3"/>
    <row r="11" spans="1:9" s="96" customFormat="1" ht="41.4" x14ac:dyDescent="0.3">
      <c r="B11" s="99" t="s">
        <v>152</v>
      </c>
    </row>
    <row r="12" spans="1:9" s="96" customFormat="1" ht="6" customHeight="1" x14ac:dyDescent="0.3"/>
    <row r="13" spans="1:9" s="96" customFormat="1" ht="27.6" x14ac:dyDescent="0.3">
      <c r="B13" s="99" t="s">
        <v>153</v>
      </c>
    </row>
    <row r="14" spans="1:9" s="96" customFormat="1" ht="6" customHeight="1" x14ac:dyDescent="0.3"/>
    <row r="15" spans="1:9" s="96" customFormat="1" ht="27.6" x14ac:dyDescent="0.3">
      <c r="B15" s="99" t="s">
        <v>154</v>
      </c>
    </row>
    <row r="16" spans="1:9" s="96" customFormat="1" ht="6" customHeight="1" x14ac:dyDescent="0.3"/>
    <row r="17" spans="1:2" s="96" customFormat="1" ht="13.8" x14ac:dyDescent="0.3">
      <c r="B17" s="99" t="s">
        <v>155</v>
      </c>
    </row>
    <row r="18" spans="1:2" s="96" customFormat="1" ht="6" customHeight="1" x14ac:dyDescent="0.3"/>
    <row r="19" spans="1:2" s="96" customFormat="1" ht="27.6" x14ac:dyDescent="0.3">
      <c r="B19" s="99" t="s">
        <v>156</v>
      </c>
    </row>
    <row r="20" spans="1:2" s="96" customFormat="1" ht="13.8" x14ac:dyDescent="0.3"/>
    <row r="21" spans="1:2" s="95" customFormat="1" x14ac:dyDescent="0.3">
      <c r="A21" s="94" t="s">
        <v>148</v>
      </c>
    </row>
    <row r="22" spans="1:2" s="95" customFormat="1" ht="6" customHeight="1" x14ac:dyDescent="0.3"/>
    <row r="23" spans="1:2" s="95" customFormat="1" x14ac:dyDescent="0.3">
      <c r="A23" s="94" t="s">
        <v>163</v>
      </c>
    </row>
    <row r="24" spans="1:2" s="96" customFormat="1" ht="15.75" customHeight="1" x14ac:dyDescent="0.3">
      <c r="A24" s="122" t="s">
        <v>149</v>
      </c>
      <c r="B24" s="122"/>
    </row>
    <row r="25" spans="1:2" s="96" customFormat="1" ht="16.5" customHeight="1" x14ac:dyDescent="0.3">
      <c r="B25" s="100" t="s">
        <v>157</v>
      </c>
    </row>
    <row r="26" spans="1:2" s="96" customFormat="1" ht="27.6" x14ac:dyDescent="0.3">
      <c r="B26" s="100" t="s">
        <v>158</v>
      </c>
    </row>
    <row r="27" spans="1:2" s="95" customFormat="1" x14ac:dyDescent="0.3"/>
    <row r="28" spans="1:2" s="95" customFormat="1" x14ac:dyDescent="0.3">
      <c r="A28" s="94" t="s">
        <v>162</v>
      </c>
    </row>
    <row r="29" spans="1:2" s="96" customFormat="1" ht="29.4" customHeight="1" x14ac:dyDescent="0.3">
      <c r="A29" s="122" t="s">
        <v>176</v>
      </c>
      <c r="B29" s="122"/>
    </row>
    <row r="30" spans="1:2" s="96" customFormat="1" ht="6" customHeight="1" x14ac:dyDescent="0.3">
      <c r="A30" s="101"/>
      <c r="B30" s="101"/>
    </row>
    <row r="31" spans="1:2" s="96" customFormat="1" ht="13.8" x14ac:dyDescent="0.3">
      <c r="A31" s="122" t="s">
        <v>159</v>
      </c>
      <c r="B31" s="122"/>
    </row>
    <row r="32" spans="1:2" s="96" customFormat="1" ht="30" x14ac:dyDescent="0.3">
      <c r="A32" s="101"/>
      <c r="B32" s="101" t="s">
        <v>160</v>
      </c>
    </row>
    <row r="33" spans="1:6" s="96" customFormat="1" ht="6" customHeight="1" x14ac:dyDescent="0.3">
      <c r="A33" s="101"/>
      <c r="B33" s="101"/>
    </row>
    <row r="34" spans="1:6" s="96" customFormat="1" ht="13.8" x14ac:dyDescent="0.3">
      <c r="A34" s="122" t="s">
        <v>177</v>
      </c>
      <c r="B34" s="122"/>
    </row>
    <row r="35" spans="1:6" s="96" customFormat="1" ht="42.6" x14ac:dyDescent="0.3">
      <c r="A35" s="101"/>
      <c r="B35" s="101" t="s">
        <v>192</v>
      </c>
      <c r="E35" s="102"/>
    </row>
    <row r="36" spans="1:6" s="96" customFormat="1" ht="28.8" x14ac:dyDescent="0.3">
      <c r="A36" s="101"/>
      <c r="B36" s="101" t="s">
        <v>178</v>
      </c>
    </row>
    <row r="37" spans="1:6" s="96" customFormat="1" ht="58.05" customHeight="1" x14ac:dyDescent="0.3">
      <c r="A37" s="101"/>
      <c r="B37" s="101" t="s">
        <v>179</v>
      </c>
    </row>
    <row r="38" spans="1:6" s="96" customFormat="1" ht="43.2" customHeight="1" x14ac:dyDescent="0.3">
      <c r="A38" s="118"/>
      <c r="B38" s="121" t="s">
        <v>196</v>
      </c>
    </row>
    <row r="39" spans="1:6" s="95" customFormat="1" x14ac:dyDescent="0.3"/>
    <row r="40" spans="1:6" s="95" customFormat="1" x14ac:dyDescent="0.3">
      <c r="A40" s="94" t="s">
        <v>161</v>
      </c>
    </row>
    <row r="41" spans="1:6" s="96" customFormat="1" ht="28.2" customHeight="1" x14ac:dyDescent="0.3">
      <c r="A41" s="122" t="s">
        <v>150</v>
      </c>
      <c r="B41" s="122"/>
    </row>
    <row r="42" spans="1:6" s="95" customFormat="1" x14ac:dyDescent="0.3"/>
    <row r="43" spans="1:6" s="95" customFormat="1" x14ac:dyDescent="0.3">
      <c r="A43" s="94" t="s">
        <v>164</v>
      </c>
    </row>
    <row r="44" spans="1:6" s="96" customFormat="1" ht="70.2" customHeight="1" x14ac:dyDescent="0.3">
      <c r="A44" s="122" t="s">
        <v>180</v>
      </c>
      <c r="B44" s="122"/>
    </row>
    <row r="45" spans="1:6" s="96" customFormat="1" ht="63" customHeight="1" x14ac:dyDescent="0.3">
      <c r="A45" s="101"/>
      <c r="B45" s="101" t="s">
        <v>181</v>
      </c>
      <c r="D45" s="103"/>
      <c r="E45" s="103"/>
      <c r="F45" s="103"/>
    </row>
    <row r="46" spans="1:6" s="96" customFormat="1" ht="55.2" x14ac:dyDescent="0.3">
      <c r="B46" s="101" t="s">
        <v>182</v>
      </c>
    </row>
    <row r="47" spans="1:6" s="96" customFormat="1" ht="99" x14ac:dyDescent="0.3">
      <c r="A47" s="101"/>
      <c r="B47" s="101" t="s">
        <v>183</v>
      </c>
    </row>
    <row r="48" spans="1:6" s="96" customFormat="1" ht="41.4" x14ac:dyDescent="0.3">
      <c r="B48" s="101" t="s">
        <v>184</v>
      </c>
    </row>
    <row r="49" spans="1:2" s="96" customFormat="1" ht="56.4" customHeight="1" x14ac:dyDescent="0.3">
      <c r="B49" s="101" t="s">
        <v>185</v>
      </c>
    </row>
    <row r="50" spans="1:2" s="95" customFormat="1" x14ac:dyDescent="0.3"/>
    <row r="51" spans="1:2" s="95" customFormat="1" x14ac:dyDescent="0.3">
      <c r="A51" s="94" t="s">
        <v>166</v>
      </c>
    </row>
    <row r="52" spans="1:2" s="96" customFormat="1" ht="13.8" x14ac:dyDescent="0.3">
      <c r="A52" s="122" t="s">
        <v>187</v>
      </c>
      <c r="B52" s="122"/>
    </row>
    <row r="53" spans="1:2" s="96" customFormat="1" ht="27.6" x14ac:dyDescent="0.3">
      <c r="B53" s="104" t="s">
        <v>186</v>
      </c>
    </row>
    <row r="54" spans="1:2" s="95" customFormat="1" x14ac:dyDescent="0.3"/>
    <row r="55" spans="1:2" s="95" customFormat="1" x14ac:dyDescent="0.3">
      <c r="A55" s="94" t="s">
        <v>165</v>
      </c>
    </row>
    <row r="56" spans="1:2" s="96" customFormat="1" ht="13.8" x14ac:dyDescent="0.3">
      <c r="A56" s="122" t="s">
        <v>188</v>
      </c>
      <c r="B56" s="122"/>
    </row>
    <row r="57" spans="1:2" s="96" customFormat="1" ht="27.6" x14ac:dyDescent="0.3">
      <c r="B57" s="104" t="s">
        <v>189</v>
      </c>
    </row>
    <row r="58" spans="1:2" s="95" customFormat="1" x14ac:dyDescent="0.3"/>
    <row r="59" spans="1:2" s="95" customFormat="1" x14ac:dyDescent="0.3"/>
    <row r="60" spans="1:2" s="95" customFormat="1" hidden="1" x14ac:dyDescent="0.3"/>
    <row r="61" spans="1:2" s="95" customFormat="1" hidden="1" x14ac:dyDescent="0.3"/>
    <row r="65" x14ac:dyDescent="0.3"/>
  </sheetData>
  <sheetProtection algorithmName="SHA-512" hashValue="3kvHN1QCtUxfZu/KisWj61tO65fLmXLbJzf1YVlEuPm4c95JFMgCdhROV4FBTq5PsQsxktrX3QWpu0n+Z8qSVQ==" saltValue="TMKzzq/kWX7AwyVa/OamGw==" spinCount="100000" sheet="1" objects="1" scenarios="1"/>
  <mergeCells count="10">
    <mergeCell ref="A5:B5"/>
    <mergeCell ref="A7:B7"/>
    <mergeCell ref="A24:B24"/>
    <mergeCell ref="A44:B44"/>
    <mergeCell ref="A52:B52"/>
    <mergeCell ref="A56:B56"/>
    <mergeCell ref="A29:B29"/>
    <mergeCell ref="A31:B31"/>
    <mergeCell ref="A34:B34"/>
    <mergeCell ref="A41:B4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2BA8-4C9C-4437-ADA3-5919223A7B9C}">
  <sheetPr>
    <tabColor rgb="FF002060"/>
  </sheetPr>
  <dimension ref="A1:D49"/>
  <sheetViews>
    <sheetView showGridLines="0" workbookViewId="0">
      <selection activeCell="A17" sqref="A17"/>
    </sheetView>
  </sheetViews>
  <sheetFormatPr defaultRowHeight="14.4" x14ac:dyDescent="0.3"/>
  <cols>
    <col min="1" max="1" width="39.33203125" bestFit="1" customWidth="1"/>
  </cols>
  <sheetData>
    <row r="1" spans="1:4" s="1" customFormat="1" x14ac:dyDescent="0.3">
      <c r="A1" s="1" t="s">
        <v>190</v>
      </c>
    </row>
    <row r="2" spans="1:4" ht="5.0999999999999996" customHeight="1" x14ac:dyDescent="0.3"/>
    <row r="3" spans="1:4" x14ac:dyDescent="0.3">
      <c r="A3" s="60" t="s">
        <v>38</v>
      </c>
    </row>
    <row r="4" spans="1:4" x14ac:dyDescent="0.3">
      <c r="A4" s="60" t="s">
        <v>43</v>
      </c>
    </row>
    <row r="5" spans="1:4" x14ac:dyDescent="0.3">
      <c r="A5" s="60" t="s">
        <v>39</v>
      </c>
    </row>
    <row r="6" spans="1:4" x14ac:dyDescent="0.3">
      <c r="A6" s="60" t="s">
        <v>121</v>
      </c>
    </row>
    <row r="7" spans="1:4" x14ac:dyDescent="0.3">
      <c r="A7" s="60" t="s">
        <v>40</v>
      </c>
    </row>
    <row r="8" spans="1:4" x14ac:dyDescent="0.3">
      <c r="A8" s="60" t="s">
        <v>41</v>
      </c>
    </row>
    <row r="9" spans="1:4" x14ac:dyDescent="0.3">
      <c r="A9" s="60" t="s">
        <v>42</v>
      </c>
    </row>
    <row r="10" spans="1:4" x14ac:dyDescent="0.3">
      <c r="A10" s="60" t="s">
        <v>122</v>
      </c>
    </row>
    <row r="11" spans="1:4" x14ac:dyDescent="0.3">
      <c r="A11" s="60" t="s">
        <v>75</v>
      </c>
    </row>
    <row r="12" spans="1:4" ht="15.6" x14ac:dyDescent="0.35">
      <c r="A12" s="60" t="s">
        <v>77</v>
      </c>
    </row>
    <row r="13" spans="1:4" x14ac:dyDescent="0.3">
      <c r="A13" s="60" t="s">
        <v>123</v>
      </c>
    </row>
    <row r="14" spans="1:4" x14ac:dyDescent="0.3">
      <c r="A14" s="60" t="s">
        <v>36</v>
      </c>
    </row>
    <row r="15" spans="1:4" x14ac:dyDescent="0.3">
      <c r="A15" s="60" t="s">
        <v>44</v>
      </c>
    </row>
    <row r="16" spans="1:4" x14ac:dyDescent="0.3">
      <c r="A16" s="60" t="s">
        <v>76</v>
      </c>
      <c r="C16" s="75"/>
      <c r="D16" s="75"/>
    </row>
    <row r="17" spans="1:4" x14ac:dyDescent="0.3">
      <c r="A17" s="112" t="s">
        <v>2</v>
      </c>
      <c r="C17" s="75"/>
      <c r="D17" s="75"/>
    </row>
    <row r="18" spans="1:4" x14ac:dyDescent="0.3">
      <c r="A18" s="112" t="s">
        <v>2</v>
      </c>
      <c r="C18" s="75"/>
      <c r="D18" s="75"/>
    </row>
    <row r="19" spans="1:4" x14ac:dyDescent="0.3">
      <c r="A19" s="112" t="s">
        <v>2</v>
      </c>
      <c r="C19" s="75"/>
      <c r="D19" s="75"/>
    </row>
    <row r="20" spans="1:4" x14ac:dyDescent="0.3">
      <c r="A20" s="112" t="s">
        <v>2</v>
      </c>
    </row>
    <row r="21" spans="1:4" x14ac:dyDescent="0.3">
      <c r="A21" s="60" t="s">
        <v>32</v>
      </c>
    </row>
    <row r="22" spans="1:4" x14ac:dyDescent="0.3">
      <c r="A22" s="60" t="s">
        <v>33</v>
      </c>
    </row>
    <row r="23" spans="1:4" x14ac:dyDescent="0.3">
      <c r="A23" s="60" t="s">
        <v>34</v>
      </c>
    </row>
    <row r="24" spans="1:4" x14ac:dyDescent="0.3">
      <c r="A24" s="60" t="s">
        <v>35</v>
      </c>
    </row>
    <row r="25" spans="1:4" x14ac:dyDescent="0.3">
      <c r="A25" s="60" t="s">
        <v>193</v>
      </c>
    </row>
    <row r="26" spans="1:4" s="1" customFormat="1" ht="15.6" x14ac:dyDescent="0.35">
      <c r="A26" s="60" t="s">
        <v>37</v>
      </c>
    </row>
    <row r="27" spans="1:4" x14ac:dyDescent="0.3">
      <c r="A27" s="112" t="s">
        <v>2</v>
      </c>
    </row>
    <row r="28" spans="1:4" x14ac:dyDescent="0.3">
      <c r="A28" s="112" t="s">
        <v>2</v>
      </c>
    </row>
    <row r="29" spans="1:4" x14ac:dyDescent="0.3">
      <c r="A29" s="112" t="s">
        <v>2</v>
      </c>
    </row>
    <row r="30" spans="1:4" x14ac:dyDescent="0.3">
      <c r="A30" s="60" t="s">
        <v>69</v>
      </c>
    </row>
    <row r="31" spans="1:4" x14ac:dyDescent="0.3">
      <c r="A31" s="60" t="s">
        <v>70</v>
      </c>
    </row>
    <row r="32" spans="1:4" x14ac:dyDescent="0.3">
      <c r="A32" s="60" t="s">
        <v>71</v>
      </c>
    </row>
    <row r="33" spans="1:1" x14ac:dyDescent="0.3">
      <c r="A33" s="60" t="s">
        <v>126</v>
      </c>
    </row>
    <row r="34" spans="1:1" x14ac:dyDescent="0.3">
      <c r="A34" s="60" t="s">
        <v>127</v>
      </c>
    </row>
    <row r="35" spans="1:1" x14ac:dyDescent="0.3">
      <c r="A35" s="60"/>
    </row>
    <row r="36" spans="1:1" x14ac:dyDescent="0.3">
      <c r="A36" s="112" t="s">
        <v>2</v>
      </c>
    </row>
    <row r="37" spans="1:1" x14ac:dyDescent="0.3">
      <c r="A37" s="112" t="s">
        <v>2</v>
      </c>
    </row>
    <row r="38" spans="1:1" s="1" customFormat="1" x14ac:dyDescent="0.3">
      <c r="A38" s="112" t="s">
        <v>2</v>
      </c>
    </row>
    <row r="39" spans="1:1" s="1" customFormat="1" x14ac:dyDescent="0.3">
      <c r="A39" s="60" t="s">
        <v>62</v>
      </c>
    </row>
    <row r="40" spans="1:1" x14ac:dyDescent="0.3">
      <c r="A40" s="60"/>
    </row>
    <row r="41" spans="1:1" x14ac:dyDescent="0.3">
      <c r="A41" s="60"/>
    </row>
    <row r="42" spans="1:1" x14ac:dyDescent="0.3">
      <c r="A42" s="60"/>
    </row>
    <row r="43" spans="1:1" x14ac:dyDescent="0.3">
      <c r="A43" s="60"/>
    </row>
    <row r="44" spans="1:1" x14ac:dyDescent="0.3">
      <c r="A44" s="60"/>
    </row>
    <row r="45" spans="1:1" x14ac:dyDescent="0.3">
      <c r="A45" s="60"/>
    </row>
    <row r="46" spans="1:1" x14ac:dyDescent="0.3">
      <c r="A46" s="60"/>
    </row>
    <row r="47" spans="1:1" x14ac:dyDescent="0.3">
      <c r="A47" s="60"/>
    </row>
    <row r="48" spans="1:1" x14ac:dyDescent="0.3">
      <c r="A48" s="60"/>
    </row>
    <row r="49" spans="1:1" x14ac:dyDescent="0.3">
      <c r="A49" s="60"/>
    </row>
  </sheetData>
  <sheetProtection algorithmName="SHA-512" hashValue="trUUeK2k9BPudRe0q9OKR2MjbYd1MGFJRiz0x0piPYsugVvyfn4xtQ7d+V26+4NxnxocoxYohQqHVCivS4OxMw==" saltValue="QVkyOelRU00NzoTG6YuhCw==" spinCount="100000" sheet="1" objects="1" scenarios="1"/>
  <protectedRanges>
    <protectedRange sqref="A12 A16:A20 A27:A29 A34:A38" name="Bereik2"/>
    <protectedRange algorithmName="SHA-512" hashValue="fxxd64ec7fLmqJHuHg+ieNw2jBJ20jXzt6tx/rileIF8+lEGUpff3imAf8r27tUzCc+ufS6U4Uvm9LgLLGTQzQ==" saltValue="lgSr9rG2gnQ9+A+N91ZxbQ==" spinCount="100000" sqref="A12 A16:A20 A27:A29 A34:A39" name="Maatregelen"/>
  </protectedRange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14F4-EE42-440B-8BDD-6F7D22A2E860}">
  <sheetPr>
    <tabColor rgb="FF002060"/>
  </sheetPr>
  <dimension ref="A1:A40"/>
  <sheetViews>
    <sheetView showGridLines="0" workbookViewId="0">
      <selection activeCell="A19" sqref="A19"/>
    </sheetView>
  </sheetViews>
  <sheetFormatPr defaultRowHeight="14.4" x14ac:dyDescent="0.3"/>
  <cols>
    <col min="1" max="1" width="39.33203125" bestFit="1" customWidth="1"/>
    <col min="3" max="3" width="39.33203125" bestFit="1" customWidth="1"/>
  </cols>
  <sheetData>
    <row r="1" spans="1:1" s="1" customFormat="1" x14ac:dyDescent="0.3">
      <c r="A1" s="168" t="s">
        <v>45</v>
      </c>
    </row>
    <row r="2" spans="1:1" ht="5.0999999999999996" customHeight="1" x14ac:dyDescent="0.3">
      <c r="A2" s="169"/>
    </row>
    <row r="3" spans="1:1" x14ac:dyDescent="0.3">
      <c r="A3" s="169" t="s">
        <v>46</v>
      </c>
    </row>
    <row r="4" spans="1:1" x14ac:dyDescent="0.3">
      <c r="A4" s="169" t="s">
        <v>47</v>
      </c>
    </row>
    <row r="5" spans="1:1" x14ac:dyDescent="0.3">
      <c r="A5" s="169" t="s">
        <v>48</v>
      </c>
    </row>
    <row r="6" spans="1:1" x14ac:dyDescent="0.3">
      <c r="A6" s="169" t="s">
        <v>60</v>
      </c>
    </row>
    <row r="7" spans="1:1" x14ac:dyDescent="0.3">
      <c r="A7" s="169" t="s">
        <v>55</v>
      </c>
    </row>
    <row r="8" spans="1:1" x14ac:dyDescent="0.3">
      <c r="A8" s="169" t="s">
        <v>54</v>
      </c>
    </row>
    <row r="9" spans="1:1" x14ac:dyDescent="0.3">
      <c r="A9" s="169" t="s">
        <v>56</v>
      </c>
    </row>
    <row r="10" spans="1:1" x14ac:dyDescent="0.3">
      <c r="A10" s="169" t="s">
        <v>57</v>
      </c>
    </row>
    <row r="11" spans="1:1" x14ac:dyDescent="0.3">
      <c r="A11" s="169" t="s">
        <v>58</v>
      </c>
    </row>
    <row r="12" spans="1:1" x14ac:dyDescent="0.3">
      <c r="A12" s="169" t="s">
        <v>61</v>
      </c>
    </row>
    <row r="13" spans="1:1" x14ac:dyDescent="0.3">
      <c r="A13" s="169" t="s">
        <v>49</v>
      </c>
    </row>
    <row r="14" spans="1:1" x14ac:dyDescent="0.3">
      <c r="A14" s="169" t="s">
        <v>59</v>
      </c>
    </row>
    <row r="15" spans="1:1" x14ac:dyDescent="0.3">
      <c r="A15" s="169" t="s">
        <v>50</v>
      </c>
    </row>
    <row r="16" spans="1:1" x14ac:dyDescent="0.3">
      <c r="A16" s="169" t="s">
        <v>51</v>
      </c>
    </row>
    <row r="17" spans="1:1" x14ac:dyDescent="0.3">
      <c r="A17" s="169" t="s">
        <v>52</v>
      </c>
    </row>
    <row r="18" spans="1:1" x14ac:dyDescent="0.3">
      <c r="A18" s="169" t="s">
        <v>53</v>
      </c>
    </row>
    <row r="19" spans="1:1" x14ac:dyDescent="0.3">
      <c r="A19" s="112" t="s">
        <v>2</v>
      </c>
    </row>
    <row r="20" spans="1:1" x14ac:dyDescent="0.3">
      <c r="A20" s="112" t="s">
        <v>2</v>
      </c>
    </row>
    <row r="21" spans="1:1" x14ac:dyDescent="0.3">
      <c r="A21" s="112" t="s">
        <v>2</v>
      </c>
    </row>
    <row r="22" spans="1:1" x14ac:dyDescent="0.3">
      <c r="A22" s="112" t="s">
        <v>2</v>
      </c>
    </row>
    <row r="23" spans="1:1" x14ac:dyDescent="0.3">
      <c r="A23" s="112" t="s">
        <v>2</v>
      </c>
    </row>
    <row r="24" spans="1:1" x14ac:dyDescent="0.3">
      <c r="A24" s="112" t="s">
        <v>2</v>
      </c>
    </row>
    <row r="25" spans="1:1" x14ac:dyDescent="0.3">
      <c r="A25" s="112" t="s">
        <v>2</v>
      </c>
    </row>
    <row r="26" spans="1:1" x14ac:dyDescent="0.3">
      <c r="A26" s="112" t="s">
        <v>2</v>
      </c>
    </row>
    <row r="27" spans="1:1" x14ac:dyDescent="0.3">
      <c r="A27" s="112" t="s">
        <v>2</v>
      </c>
    </row>
    <row r="28" spans="1:1" x14ac:dyDescent="0.3">
      <c r="A28" s="112" t="s">
        <v>2</v>
      </c>
    </row>
    <row r="29" spans="1:1" x14ac:dyDescent="0.3">
      <c r="A29" s="112" t="s">
        <v>2</v>
      </c>
    </row>
    <row r="30" spans="1:1" s="1" customFormat="1" x14ac:dyDescent="0.3">
      <c r="A30" s="112" t="s">
        <v>2</v>
      </c>
    </row>
    <row r="31" spans="1:1" ht="5.0999999999999996" customHeight="1" x14ac:dyDescent="0.3">
      <c r="A31" s="112" t="s">
        <v>2</v>
      </c>
    </row>
    <row r="32" spans="1:1" x14ac:dyDescent="0.3">
      <c r="A32" s="112" t="s">
        <v>2</v>
      </c>
    </row>
    <row r="33" spans="1:1" x14ac:dyDescent="0.3">
      <c r="A33" s="112" t="s">
        <v>2</v>
      </c>
    </row>
    <row r="34" spans="1:1" x14ac:dyDescent="0.3">
      <c r="A34" s="112" t="s">
        <v>2</v>
      </c>
    </row>
    <row r="35" spans="1:1" x14ac:dyDescent="0.3">
      <c r="A35" s="112" t="s">
        <v>2</v>
      </c>
    </row>
    <row r="36" spans="1:1" x14ac:dyDescent="0.3">
      <c r="A36" s="112" t="s">
        <v>2</v>
      </c>
    </row>
    <row r="37" spans="1:1" x14ac:dyDescent="0.3">
      <c r="A37" s="112" t="s">
        <v>2</v>
      </c>
    </row>
    <row r="38" spans="1:1" x14ac:dyDescent="0.3">
      <c r="A38" s="112" t="s">
        <v>2</v>
      </c>
    </row>
    <row r="39" spans="1:1" x14ac:dyDescent="0.3">
      <c r="A39" s="112" t="s">
        <v>2</v>
      </c>
    </row>
    <row r="40" spans="1:1" x14ac:dyDescent="0.3">
      <c r="A40" t="s">
        <v>175</v>
      </c>
    </row>
  </sheetData>
  <sheetProtection algorithmName="SHA-512" hashValue="bp6ugfBdMfvPQYfqsS4398cnNa6EZDX5MvOWMusR6WxBSy9OFfLfuMeVQ2C6SdneaI7TajlYYtai4W6ZH+cW9w==" saltValue="BdRXT+9kQuLZ28trKtT3YA==" spinCount="100000" sheet="1"/>
  <protectedRanges>
    <protectedRange algorithmName="SHA-512" hashValue="UejEcuHww3COy9LHGJ/YSsaMvapAuqu90QUn/4PmsJ8C+MkA+pCwnUJQ+cLwwyDtIrS7YA/p+iwUpdaLFmFhZQ==" saltValue="P8fiIhpJSqDjbk9Esto70A==" spinCount="100000" sqref="A19:A40" name="Maatregelen"/>
  </protectedRange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A04B-6C12-4412-8B37-6A8CD015F43D}">
  <sheetPr>
    <tabColor theme="9" tint="-0.249977111117893"/>
  </sheetPr>
  <dimension ref="A2:K78"/>
  <sheetViews>
    <sheetView showGridLines="0" workbookViewId="0">
      <selection activeCell="D6" sqref="D6:I6"/>
    </sheetView>
  </sheetViews>
  <sheetFormatPr defaultRowHeight="14.4" x14ac:dyDescent="0.3"/>
  <sheetData>
    <row r="2" spans="1:9" s="4" customFormat="1" ht="15.6" x14ac:dyDescent="0.3">
      <c r="A2" s="2" t="s">
        <v>91</v>
      </c>
      <c r="B2" s="3"/>
      <c r="C2" s="3"/>
      <c r="D2" s="3"/>
      <c r="E2" s="3"/>
      <c r="F2" s="3"/>
      <c r="G2" s="3"/>
      <c r="H2" s="3"/>
      <c r="I2" s="3"/>
    </row>
    <row r="4" spans="1:9" x14ac:dyDescent="0.3">
      <c r="A4" s="1" t="s">
        <v>98</v>
      </c>
    </row>
    <row r="5" spans="1:9" ht="6" customHeight="1" x14ac:dyDescent="0.3"/>
    <row r="6" spans="1:9" x14ac:dyDescent="0.3">
      <c r="A6" s="5" t="s">
        <v>7</v>
      </c>
      <c r="B6" s="5"/>
      <c r="C6" s="5"/>
      <c r="D6" s="153"/>
      <c r="E6" s="154"/>
      <c r="F6" s="154"/>
      <c r="G6" s="154"/>
      <c r="H6" s="154"/>
      <c r="I6" s="155"/>
    </row>
    <row r="7" spans="1:9" x14ac:dyDescent="0.3">
      <c r="A7" s="5" t="s">
        <v>8</v>
      </c>
      <c r="B7" s="5"/>
      <c r="C7" s="5"/>
      <c r="D7" s="153"/>
      <c r="E7" s="154"/>
      <c r="F7" s="154"/>
      <c r="G7" s="154"/>
      <c r="H7" s="154"/>
      <c r="I7" s="155"/>
    </row>
    <row r="8" spans="1:9" x14ac:dyDescent="0.3">
      <c r="A8" s="5" t="s">
        <v>9</v>
      </c>
      <c r="B8" s="5"/>
      <c r="C8" s="5"/>
      <c r="D8" s="153"/>
      <c r="E8" s="154"/>
      <c r="F8" s="154"/>
      <c r="G8" s="154"/>
      <c r="H8" s="154"/>
      <c r="I8" s="155"/>
    </row>
    <row r="9" spans="1:9" x14ac:dyDescent="0.3">
      <c r="A9" s="5" t="s">
        <v>10</v>
      </c>
      <c r="B9" s="5"/>
      <c r="C9" s="5"/>
      <c r="D9" s="153"/>
      <c r="E9" s="154"/>
      <c r="F9" s="154"/>
      <c r="G9" s="154"/>
      <c r="H9" s="154"/>
      <c r="I9" s="155"/>
    </row>
    <row r="10" spans="1:9" x14ac:dyDescent="0.3">
      <c r="A10" s="5" t="s">
        <v>11</v>
      </c>
      <c r="B10" s="5"/>
      <c r="C10" s="5"/>
      <c r="D10" s="153"/>
      <c r="E10" s="154"/>
      <c r="F10" s="154"/>
      <c r="G10" s="154"/>
      <c r="H10" s="154"/>
      <c r="I10" s="155"/>
    </row>
    <row r="11" spans="1:9" x14ac:dyDescent="0.3">
      <c r="A11" s="5" t="s">
        <v>14</v>
      </c>
      <c r="B11" s="5"/>
      <c r="C11" s="5"/>
      <c r="D11" s="153"/>
      <c r="E11" s="154"/>
      <c r="F11" s="154"/>
      <c r="G11" s="154"/>
      <c r="H11" s="154"/>
      <c r="I11" s="155"/>
    </row>
    <row r="12" spans="1:9" ht="6" customHeight="1" x14ac:dyDescent="0.3">
      <c r="A12" s="7"/>
      <c r="B12" s="7"/>
      <c r="C12" s="7"/>
      <c r="D12" s="7"/>
      <c r="E12" s="7"/>
      <c r="F12" s="7"/>
      <c r="G12" s="7"/>
      <c r="H12" s="7"/>
      <c r="I12" s="7"/>
    </row>
    <row r="13" spans="1:9" x14ac:dyDescent="0.3">
      <c r="A13" s="6"/>
      <c r="B13" s="6"/>
      <c r="C13" s="6"/>
      <c r="D13" s="6"/>
      <c r="E13" s="6"/>
      <c r="F13" s="6"/>
      <c r="G13" s="6"/>
      <c r="H13" s="6"/>
      <c r="I13" s="6"/>
    </row>
    <row r="14" spans="1:9" x14ac:dyDescent="0.3">
      <c r="A14" s="6"/>
      <c r="B14" s="6"/>
      <c r="C14" s="6"/>
      <c r="D14" s="6"/>
      <c r="E14" s="6"/>
      <c r="F14" s="6"/>
      <c r="G14" s="6"/>
      <c r="H14" s="6"/>
      <c r="I14" s="6"/>
    </row>
    <row r="15" spans="1:9" x14ac:dyDescent="0.3">
      <c r="A15" s="1" t="s">
        <v>92</v>
      </c>
    </row>
    <row r="16" spans="1:9" ht="6" customHeight="1" x14ac:dyDescent="0.3"/>
    <row r="17" spans="1:11" x14ac:dyDescent="0.3">
      <c r="A17" s="8" t="s">
        <v>93</v>
      </c>
      <c r="B17" s="6"/>
      <c r="C17" s="6"/>
      <c r="D17" s="6"/>
      <c r="E17" s="6"/>
      <c r="F17" s="6"/>
      <c r="G17" s="6"/>
      <c r="H17" s="6"/>
      <c r="I17" s="6"/>
    </row>
    <row r="18" spans="1:11" ht="7.5" customHeight="1" x14ac:dyDescent="0.3">
      <c r="A18" s="6"/>
      <c r="B18" s="6"/>
      <c r="C18" s="6"/>
      <c r="D18" s="6"/>
      <c r="E18" s="6"/>
      <c r="F18" s="6"/>
      <c r="G18" s="6"/>
      <c r="H18" s="6"/>
      <c r="I18" s="6"/>
    </row>
    <row r="19" spans="1:11" x14ac:dyDescent="0.3">
      <c r="A19" s="5" t="s">
        <v>7</v>
      </c>
      <c r="B19" s="5"/>
      <c r="C19" s="5"/>
      <c r="D19" s="153"/>
      <c r="E19" s="154"/>
      <c r="F19" s="154"/>
      <c r="G19" s="154"/>
      <c r="H19" s="154"/>
      <c r="I19" s="155"/>
    </row>
    <row r="20" spans="1:11" x14ac:dyDescent="0.3">
      <c r="A20" s="5" t="s">
        <v>90</v>
      </c>
      <c r="B20" s="5"/>
      <c r="C20" s="5"/>
      <c r="D20" s="153"/>
      <c r="E20" s="154"/>
      <c r="F20" s="154"/>
      <c r="G20" s="154"/>
      <c r="H20" s="154"/>
      <c r="I20" s="155"/>
    </row>
    <row r="21" spans="1:11" s="6" customFormat="1" x14ac:dyDescent="0.3">
      <c r="A21" s="5" t="s">
        <v>12</v>
      </c>
      <c r="B21" s="5"/>
      <c r="C21" s="5"/>
      <c r="D21" s="153"/>
      <c r="E21" s="154"/>
      <c r="F21" s="154"/>
      <c r="G21" s="154"/>
      <c r="H21" s="154"/>
      <c r="I21" s="155"/>
    </row>
    <row r="22" spans="1:11" s="6" customFormat="1" x14ac:dyDescent="0.3">
      <c r="A22" s="5" t="s">
        <v>3</v>
      </c>
      <c r="B22" s="5"/>
      <c r="C22" s="5"/>
      <c r="D22" s="156"/>
      <c r="E22" s="5"/>
      <c r="F22" s="5" t="s">
        <v>4</v>
      </c>
      <c r="G22" s="153"/>
      <c r="H22" s="154"/>
      <c r="I22" s="155"/>
    </row>
    <row r="23" spans="1:11" s="6" customFormat="1" x14ac:dyDescent="0.3">
      <c r="A23" s="5" t="s">
        <v>5</v>
      </c>
      <c r="B23" s="5"/>
      <c r="C23" s="5"/>
      <c r="D23" s="153"/>
      <c r="E23" s="154"/>
      <c r="F23" s="155"/>
      <c r="G23" s="5"/>
      <c r="H23" s="5" t="s">
        <v>6</v>
      </c>
      <c r="I23" s="157"/>
    </row>
    <row r="24" spans="1:11" s="6" customFormat="1" ht="4.95" customHeight="1" x14ac:dyDescent="0.3">
      <c r="A24"/>
      <c r="B24"/>
      <c r="C24"/>
      <c r="D24"/>
      <c r="E24"/>
      <c r="F24"/>
      <c r="G24"/>
      <c r="H24"/>
      <c r="I24"/>
    </row>
    <row r="25" spans="1:11" x14ac:dyDescent="0.3">
      <c r="A25" s="5" t="s">
        <v>13</v>
      </c>
      <c r="D25" s="153"/>
      <c r="E25" s="154"/>
      <c r="F25" s="154"/>
      <c r="G25" s="154"/>
      <c r="H25" s="154"/>
      <c r="I25" s="155"/>
    </row>
    <row r="26" spans="1:11" x14ac:dyDescent="0.3">
      <c r="A26" s="5"/>
      <c r="B26" s="5"/>
      <c r="C26" s="5"/>
      <c r="D26" s="5"/>
      <c r="E26" s="5"/>
      <c r="F26" s="5"/>
      <c r="G26" s="5"/>
      <c r="H26" s="5"/>
      <c r="I26" s="5"/>
      <c r="J26" s="5"/>
      <c r="K26" s="5"/>
    </row>
    <row r="27" spans="1:11" x14ac:dyDescent="0.3">
      <c r="A27" s="5"/>
      <c r="B27" s="5"/>
      <c r="C27" s="5"/>
      <c r="D27" s="5"/>
      <c r="E27" s="5"/>
      <c r="F27" s="5"/>
      <c r="G27" s="5"/>
      <c r="H27" s="5"/>
      <c r="I27" s="5"/>
      <c r="J27" s="5"/>
      <c r="K27" s="5"/>
    </row>
    <row r="28" spans="1:11" x14ac:dyDescent="0.3">
      <c r="A28" s="1" t="s">
        <v>94</v>
      </c>
    </row>
    <row r="29" spans="1:11" ht="6" customHeight="1" x14ac:dyDescent="0.3"/>
    <row r="30" spans="1:11" x14ac:dyDescent="0.3">
      <c r="A30" s="8" t="s">
        <v>93</v>
      </c>
      <c r="B30" s="6"/>
      <c r="C30" s="6"/>
      <c r="D30" s="6"/>
      <c r="E30" s="6"/>
      <c r="F30" s="6"/>
      <c r="G30" s="6"/>
      <c r="H30" s="6"/>
      <c r="I30" s="6"/>
    </row>
    <row r="31" spans="1:11" ht="7.5" customHeight="1" x14ac:dyDescent="0.3">
      <c r="A31" s="6"/>
      <c r="B31" s="6"/>
      <c r="C31" s="6"/>
      <c r="D31" s="6"/>
      <c r="E31" s="6"/>
      <c r="F31" s="6"/>
      <c r="G31" s="6"/>
      <c r="H31" s="6"/>
      <c r="I31" s="6"/>
    </row>
    <row r="32" spans="1:11" x14ac:dyDescent="0.3">
      <c r="A32" s="5" t="s">
        <v>7</v>
      </c>
      <c r="B32" s="5"/>
      <c r="C32" s="5"/>
      <c r="D32" s="153"/>
      <c r="E32" s="154"/>
      <c r="F32" s="154"/>
      <c r="G32" s="154"/>
      <c r="H32" s="154"/>
      <c r="I32" s="155"/>
    </row>
    <row r="33" spans="1:11" x14ac:dyDescent="0.3">
      <c r="A33" s="5" t="s">
        <v>90</v>
      </c>
      <c r="B33" s="5"/>
      <c r="C33" s="5"/>
      <c r="D33" s="153"/>
      <c r="E33" s="154"/>
      <c r="F33" s="154"/>
      <c r="G33" s="154"/>
      <c r="H33" s="154"/>
      <c r="I33" s="155"/>
    </row>
    <row r="34" spans="1:11" s="6" customFormat="1" x14ac:dyDescent="0.3">
      <c r="A34" s="5" t="s">
        <v>12</v>
      </c>
      <c r="B34" s="5"/>
      <c r="C34" s="5"/>
      <c r="D34" s="153"/>
      <c r="E34" s="154"/>
      <c r="F34" s="154"/>
      <c r="G34" s="154"/>
      <c r="H34" s="154"/>
      <c r="I34" s="155"/>
    </row>
    <row r="35" spans="1:11" s="6" customFormat="1" x14ac:dyDescent="0.3">
      <c r="A35" s="5" t="s">
        <v>3</v>
      </c>
      <c r="B35" s="5"/>
      <c r="C35" s="5"/>
      <c r="D35" s="156"/>
      <c r="E35" s="5"/>
      <c r="F35" s="5" t="s">
        <v>4</v>
      </c>
      <c r="G35" s="153"/>
      <c r="H35" s="154"/>
      <c r="I35" s="155"/>
    </row>
    <row r="36" spans="1:11" s="6" customFormat="1" x14ac:dyDescent="0.3">
      <c r="A36" s="5" t="s">
        <v>5</v>
      </c>
      <c r="B36" s="5"/>
      <c r="C36" s="5"/>
      <c r="D36" s="153"/>
      <c r="E36" s="154"/>
      <c r="F36" s="155"/>
      <c r="G36" s="5"/>
      <c r="H36" s="5" t="s">
        <v>6</v>
      </c>
      <c r="I36" s="157"/>
    </row>
    <row r="37" spans="1:11" s="6" customFormat="1" ht="4.95" customHeight="1" x14ac:dyDescent="0.3">
      <c r="A37"/>
      <c r="B37"/>
      <c r="C37"/>
      <c r="D37" s="93"/>
      <c r="E37" s="93"/>
      <c r="F37" s="93"/>
      <c r="G37" s="93"/>
      <c r="H37" s="93"/>
      <c r="I37" s="93"/>
    </row>
    <row r="38" spans="1:11" x14ac:dyDescent="0.3">
      <c r="A38" s="5" t="s">
        <v>13</v>
      </c>
      <c r="D38" s="153"/>
      <c r="E38" s="154"/>
      <c r="F38" s="154"/>
      <c r="G38" s="154"/>
      <c r="H38" s="154"/>
      <c r="I38" s="155"/>
    </row>
    <row r="39" spans="1:11" x14ac:dyDescent="0.3">
      <c r="A39" s="5"/>
      <c r="B39" s="5"/>
      <c r="C39" s="5"/>
      <c r="D39" s="5"/>
      <c r="E39" s="5"/>
      <c r="F39" s="5"/>
      <c r="G39" s="5"/>
      <c r="H39" s="5"/>
      <c r="I39" s="5"/>
      <c r="J39" s="5"/>
      <c r="K39" s="5"/>
    </row>
    <row r="40" spans="1:11" x14ac:dyDescent="0.3">
      <c r="A40" s="6"/>
      <c r="B40" s="6"/>
      <c r="C40" s="6"/>
      <c r="D40" s="6"/>
      <c r="E40" s="6"/>
      <c r="F40" s="6"/>
      <c r="G40" s="6"/>
      <c r="H40" s="6"/>
      <c r="I40" s="6"/>
    </row>
    <row r="41" spans="1:11" x14ac:dyDescent="0.3">
      <c r="A41" s="1" t="s">
        <v>95</v>
      </c>
    </row>
    <row r="42" spans="1:11" ht="6" customHeight="1" x14ac:dyDescent="0.3"/>
    <row r="43" spans="1:11" x14ac:dyDescent="0.3">
      <c r="A43" s="8" t="s">
        <v>93</v>
      </c>
      <c r="B43" s="6"/>
      <c r="C43" s="6"/>
      <c r="D43" s="6"/>
      <c r="E43" s="6"/>
      <c r="F43" s="6"/>
      <c r="G43" s="6"/>
      <c r="H43" s="6"/>
      <c r="I43" s="6"/>
    </row>
    <row r="44" spans="1:11" ht="7.5" customHeight="1" x14ac:dyDescent="0.3">
      <c r="A44" s="6"/>
      <c r="B44" s="6"/>
      <c r="C44" s="6"/>
      <c r="D44" s="6"/>
      <c r="E44" s="6"/>
      <c r="F44" s="6"/>
      <c r="G44" s="6"/>
      <c r="H44" s="6"/>
      <c r="I44" s="6"/>
    </row>
    <row r="45" spans="1:11" x14ac:dyDescent="0.3">
      <c r="A45" s="5" t="s">
        <v>7</v>
      </c>
      <c r="B45" s="5"/>
      <c r="C45" s="5"/>
      <c r="D45" s="153"/>
      <c r="E45" s="154"/>
      <c r="F45" s="154"/>
      <c r="G45" s="154"/>
      <c r="H45" s="154"/>
      <c r="I45" s="155"/>
    </row>
    <row r="46" spans="1:11" x14ac:dyDescent="0.3">
      <c r="A46" s="5" t="s">
        <v>90</v>
      </c>
      <c r="B46" s="5"/>
      <c r="C46" s="5"/>
      <c r="D46" s="153"/>
      <c r="E46" s="154"/>
      <c r="F46" s="154"/>
      <c r="G46" s="154"/>
      <c r="H46" s="154"/>
      <c r="I46" s="155"/>
    </row>
    <row r="47" spans="1:11" s="6" customFormat="1" x14ac:dyDescent="0.3">
      <c r="A47" s="5" t="s">
        <v>12</v>
      </c>
      <c r="B47" s="5"/>
      <c r="C47" s="5"/>
      <c r="D47" s="153"/>
      <c r="E47" s="154"/>
      <c r="F47" s="154"/>
      <c r="G47" s="154"/>
      <c r="H47" s="154"/>
      <c r="I47" s="155"/>
    </row>
    <row r="48" spans="1:11" s="6" customFormat="1" x14ac:dyDescent="0.3">
      <c r="A48" s="5" t="s">
        <v>3</v>
      </c>
      <c r="B48" s="5"/>
      <c r="C48" s="5"/>
      <c r="D48" s="156"/>
      <c r="E48" s="5"/>
      <c r="F48" s="5" t="s">
        <v>4</v>
      </c>
      <c r="G48" s="153"/>
      <c r="H48" s="154"/>
      <c r="I48" s="155"/>
    </row>
    <row r="49" spans="1:11" s="6" customFormat="1" x14ac:dyDescent="0.3">
      <c r="A49" s="5" t="s">
        <v>5</v>
      </c>
      <c r="B49" s="5"/>
      <c r="C49" s="5"/>
      <c r="D49" s="153"/>
      <c r="E49" s="154"/>
      <c r="F49" s="155"/>
      <c r="G49" s="5"/>
      <c r="H49" s="5" t="s">
        <v>6</v>
      </c>
      <c r="I49" s="157"/>
    </row>
    <row r="50" spans="1:11" s="6" customFormat="1" ht="4.95" customHeight="1" x14ac:dyDescent="0.3">
      <c r="A50"/>
      <c r="B50"/>
      <c r="C50"/>
      <c r="D50" s="93"/>
      <c r="E50" s="93"/>
      <c r="F50" s="93"/>
      <c r="G50" s="93"/>
      <c r="H50" s="93"/>
      <c r="I50" s="93"/>
    </row>
    <row r="51" spans="1:11" x14ac:dyDescent="0.3">
      <c r="A51" s="5" t="s">
        <v>13</v>
      </c>
      <c r="D51" s="153"/>
      <c r="E51" s="154"/>
      <c r="F51" s="154"/>
      <c r="G51" s="154"/>
      <c r="H51" s="154"/>
      <c r="I51" s="155"/>
    </row>
    <row r="52" spans="1:11" x14ac:dyDescent="0.3">
      <c r="A52" s="5"/>
      <c r="B52" s="5"/>
      <c r="C52" s="5"/>
      <c r="D52" s="5"/>
      <c r="E52" s="5"/>
      <c r="F52" s="5"/>
      <c r="G52" s="5"/>
      <c r="H52" s="5"/>
      <c r="I52" s="5"/>
      <c r="J52" s="5"/>
      <c r="K52" s="5"/>
    </row>
    <row r="53" spans="1:11" x14ac:dyDescent="0.3">
      <c r="A53" s="6"/>
      <c r="B53" s="6"/>
      <c r="C53" s="6"/>
      <c r="D53" s="6"/>
      <c r="E53" s="6"/>
      <c r="F53" s="6"/>
      <c r="G53" s="6"/>
      <c r="H53" s="6"/>
      <c r="I53" s="6"/>
    </row>
    <row r="54" spans="1:11" x14ac:dyDescent="0.3">
      <c r="A54" s="1" t="s">
        <v>96</v>
      </c>
    </row>
    <row r="55" spans="1:11" ht="6" customHeight="1" x14ac:dyDescent="0.3"/>
    <row r="56" spans="1:11" x14ac:dyDescent="0.3">
      <c r="A56" s="8" t="s">
        <v>93</v>
      </c>
      <c r="B56" s="6"/>
      <c r="C56" s="6"/>
      <c r="D56" s="6"/>
      <c r="E56" s="6"/>
      <c r="F56" s="6"/>
      <c r="G56" s="6"/>
      <c r="H56" s="6"/>
      <c r="I56" s="6"/>
    </row>
    <row r="57" spans="1:11" ht="7.5" customHeight="1" x14ac:dyDescent="0.3">
      <c r="A57" s="6"/>
      <c r="B57" s="6"/>
      <c r="C57" s="6"/>
      <c r="D57" s="6"/>
      <c r="E57" s="6"/>
      <c r="F57" s="6"/>
      <c r="G57" s="6"/>
      <c r="H57" s="6"/>
      <c r="I57" s="6"/>
    </row>
    <row r="58" spans="1:11" x14ac:dyDescent="0.3">
      <c r="A58" s="5" t="s">
        <v>7</v>
      </c>
      <c r="B58" s="5"/>
      <c r="C58" s="5"/>
      <c r="D58" s="153"/>
      <c r="E58" s="154"/>
      <c r="F58" s="154"/>
      <c r="G58" s="154"/>
      <c r="H58" s="154"/>
      <c r="I58" s="155"/>
    </row>
    <row r="59" spans="1:11" x14ac:dyDescent="0.3">
      <c r="A59" s="5" t="s">
        <v>90</v>
      </c>
      <c r="B59" s="5"/>
      <c r="C59" s="5"/>
      <c r="D59" s="153"/>
      <c r="E59" s="154"/>
      <c r="F59" s="154"/>
      <c r="G59" s="154"/>
      <c r="H59" s="154"/>
      <c r="I59" s="155"/>
    </row>
    <row r="60" spans="1:11" s="6" customFormat="1" x14ac:dyDescent="0.3">
      <c r="A60" s="5" t="s">
        <v>12</v>
      </c>
      <c r="B60" s="5"/>
      <c r="C60" s="5"/>
      <c r="D60" s="153"/>
      <c r="E60" s="154"/>
      <c r="F60" s="154"/>
      <c r="G60" s="154"/>
      <c r="H60" s="154"/>
      <c r="I60" s="155"/>
    </row>
    <row r="61" spans="1:11" s="6" customFormat="1" x14ac:dyDescent="0.3">
      <c r="A61" s="5" t="s">
        <v>3</v>
      </c>
      <c r="B61" s="5"/>
      <c r="C61" s="5"/>
      <c r="D61" s="156"/>
      <c r="E61" s="5"/>
      <c r="F61" s="5" t="s">
        <v>4</v>
      </c>
      <c r="G61" s="153"/>
      <c r="H61" s="154"/>
      <c r="I61" s="155"/>
    </row>
    <row r="62" spans="1:11" s="6" customFormat="1" x14ac:dyDescent="0.3">
      <c r="A62" s="5" t="s">
        <v>5</v>
      </c>
      <c r="B62" s="5"/>
      <c r="C62" s="5"/>
      <c r="D62" s="153"/>
      <c r="E62" s="154"/>
      <c r="F62" s="155"/>
      <c r="G62" s="5"/>
      <c r="H62" s="5" t="s">
        <v>6</v>
      </c>
      <c r="I62" s="157"/>
    </row>
    <row r="63" spans="1:11" s="6" customFormat="1" ht="4.95" customHeight="1" x14ac:dyDescent="0.3">
      <c r="A63"/>
      <c r="B63"/>
      <c r="C63"/>
      <c r="D63" s="93"/>
      <c r="E63" s="93"/>
      <c r="F63" s="93"/>
      <c r="G63" s="93"/>
      <c r="H63" s="93"/>
      <c r="I63" s="93"/>
    </row>
    <row r="64" spans="1:11" x14ac:dyDescent="0.3">
      <c r="A64" s="5" t="s">
        <v>13</v>
      </c>
      <c r="D64" s="153"/>
      <c r="E64" s="154"/>
      <c r="F64" s="154"/>
      <c r="G64" s="154"/>
      <c r="H64" s="154"/>
      <c r="I64" s="155"/>
    </row>
    <row r="65" spans="1:11" x14ac:dyDescent="0.3">
      <c r="A65" s="5"/>
      <c r="B65" s="5"/>
      <c r="C65" s="5"/>
      <c r="D65" s="5"/>
      <c r="E65" s="5"/>
      <c r="F65" s="5"/>
      <c r="G65" s="5"/>
      <c r="H65" s="5"/>
      <c r="I65" s="5"/>
      <c r="J65" s="5"/>
      <c r="K65" s="5"/>
    </row>
    <row r="66" spans="1:11" x14ac:dyDescent="0.3">
      <c r="A66" s="6"/>
      <c r="B66" s="6"/>
      <c r="C66" s="6"/>
      <c r="D66" s="6"/>
      <c r="E66" s="6"/>
      <c r="F66" s="6"/>
      <c r="G66" s="6"/>
      <c r="H66" s="6"/>
      <c r="I66" s="6"/>
    </row>
    <row r="67" spans="1:11" x14ac:dyDescent="0.3">
      <c r="A67" s="1" t="s">
        <v>97</v>
      </c>
    </row>
    <row r="68" spans="1:11" ht="6" customHeight="1" x14ac:dyDescent="0.3"/>
    <row r="69" spans="1:11" x14ac:dyDescent="0.3">
      <c r="A69" s="8" t="s">
        <v>93</v>
      </c>
      <c r="B69" s="6"/>
      <c r="C69" s="6"/>
      <c r="D69" s="6"/>
      <c r="E69" s="6"/>
      <c r="F69" s="6"/>
      <c r="G69" s="6"/>
      <c r="H69" s="6"/>
      <c r="I69" s="6"/>
    </row>
    <row r="70" spans="1:11" ht="7.5" customHeight="1" x14ac:dyDescent="0.3">
      <c r="A70" s="6"/>
      <c r="B70" s="6"/>
      <c r="C70" s="6"/>
      <c r="D70" s="6"/>
      <c r="E70" s="6"/>
      <c r="F70" s="6"/>
      <c r="G70" s="6"/>
      <c r="H70" s="6"/>
      <c r="I70" s="6"/>
    </row>
    <row r="71" spans="1:11" x14ac:dyDescent="0.3">
      <c r="A71" s="5" t="s">
        <v>7</v>
      </c>
      <c r="B71" s="5"/>
      <c r="C71" s="5"/>
      <c r="D71" s="153"/>
      <c r="E71" s="154"/>
      <c r="F71" s="154"/>
      <c r="G71" s="154"/>
      <c r="H71" s="154"/>
      <c r="I71" s="155"/>
    </row>
    <row r="72" spans="1:11" x14ac:dyDescent="0.3">
      <c r="A72" s="5" t="s">
        <v>90</v>
      </c>
      <c r="B72" s="5"/>
      <c r="C72" s="5"/>
      <c r="D72" s="153"/>
      <c r="E72" s="154"/>
      <c r="F72" s="154"/>
      <c r="G72" s="154"/>
      <c r="H72" s="154"/>
      <c r="I72" s="155"/>
    </row>
    <row r="73" spans="1:11" s="6" customFormat="1" x14ac:dyDescent="0.3">
      <c r="A73" s="5" t="s">
        <v>12</v>
      </c>
      <c r="B73" s="5"/>
      <c r="C73" s="5"/>
      <c r="D73" s="153"/>
      <c r="E73" s="154"/>
      <c r="F73" s="154"/>
      <c r="G73" s="154"/>
      <c r="H73" s="154"/>
      <c r="I73" s="155"/>
    </row>
    <row r="74" spans="1:11" s="6" customFormat="1" x14ac:dyDescent="0.3">
      <c r="A74" s="5" t="s">
        <v>3</v>
      </c>
      <c r="B74" s="5"/>
      <c r="C74" s="5"/>
      <c r="D74" s="156"/>
      <c r="E74" s="5"/>
      <c r="F74" s="5" t="s">
        <v>4</v>
      </c>
      <c r="G74" s="153"/>
      <c r="H74" s="154"/>
      <c r="I74" s="155"/>
    </row>
    <row r="75" spans="1:11" s="6" customFormat="1" x14ac:dyDescent="0.3">
      <c r="A75" s="5" t="s">
        <v>5</v>
      </c>
      <c r="B75" s="5"/>
      <c r="C75" s="5"/>
      <c r="D75" s="153"/>
      <c r="E75" s="154"/>
      <c r="F75" s="155"/>
      <c r="G75" s="5"/>
      <c r="H75" s="5" t="s">
        <v>6</v>
      </c>
      <c r="I75" s="157"/>
    </row>
    <row r="76" spans="1:11" s="6" customFormat="1" ht="4.95" customHeight="1" x14ac:dyDescent="0.3">
      <c r="A76"/>
      <c r="B76"/>
      <c r="C76"/>
      <c r="D76" s="93"/>
      <c r="E76" s="93"/>
      <c r="F76" s="93"/>
      <c r="G76" s="93"/>
      <c r="H76" s="93"/>
      <c r="I76" s="93"/>
    </row>
    <row r="77" spans="1:11" x14ac:dyDescent="0.3">
      <c r="A77" s="5" t="s">
        <v>13</v>
      </c>
      <c r="D77" s="153"/>
      <c r="E77" s="154"/>
      <c r="F77" s="154"/>
      <c r="G77" s="154"/>
      <c r="H77" s="154"/>
      <c r="I77" s="155"/>
    </row>
    <row r="78" spans="1:11" x14ac:dyDescent="0.3">
      <c r="A78" s="5"/>
      <c r="B78" s="5"/>
      <c r="C78" s="5"/>
      <c r="D78" s="5"/>
      <c r="E78" s="5"/>
      <c r="F78" s="5"/>
      <c r="G78" s="5"/>
      <c r="H78" s="5"/>
      <c r="I78" s="5"/>
      <c r="J78" s="5"/>
      <c r="K78" s="5"/>
    </row>
  </sheetData>
  <sheetProtection algorithmName="SHA-512" hashValue="Ukz2fYfhE8360m822gdfHHgvDuRVS4c+hvimIX/FBSqYWa9iS6vGDmvPmA8vVk8WTeBNYG/Izfin8rVMMq5+tw==" saltValue="CYMUgUUkGvoxJJr2rZwxnw==" spinCount="100000" sheet="1" objects="1" scenarios="1"/>
  <protectedRanges>
    <protectedRange sqref="D6:I11 I23 D25 D22 D23 G22 D21 D73 I36 D38 D35 D36 G35 D34 G74 I49 D51 D48 D49 G48 D47 D75 I62 D64 D61 D19:I20 D32:I33 D45:I46 D58:I60 G61 D62 D71:I72 D77 D74 I75" name="Bedrijfsgegevens"/>
  </protectedRanges>
  <mergeCells count="36">
    <mergeCell ref="D6:I6"/>
    <mergeCell ref="D7:I7"/>
    <mergeCell ref="G22:I22"/>
    <mergeCell ref="D23:F23"/>
    <mergeCell ref="D25:I25"/>
    <mergeCell ref="D8:I8"/>
    <mergeCell ref="D9:I9"/>
    <mergeCell ref="D10:I10"/>
    <mergeCell ref="D11:I11"/>
    <mergeCell ref="D21:I21"/>
    <mergeCell ref="D45:I45"/>
    <mergeCell ref="G35:I35"/>
    <mergeCell ref="D36:F36"/>
    <mergeCell ref="D38:I38"/>
    <mergeCell ref="D19:I19"/>
    <mergeCell ref="D20:I20"/>
    <mergeCell ref="D32:I32"/>
    <mergeCell ref="D33:I33"/>
    <mergeCell ref="D34:I34"/>
    <mergeCell ref="D46:I46"/>
    <mergeCell ref="D47:I47"/>
    <mergeCell ref="G48:I48"/>
    <mergeCell ref="D49:F49"/>
    <mergeCell ref="D51:I51"/>
    <mergeCell ref="D62:F62"/>
    <mergeCell ref="D64:I64"/>
    <mergeCell ref="D58:I58"/>
    <mergeCell ref="D59:I59"/>
    <mergeCell ref="D60:I60"/>
    <mergeCell ref="G61:I61"/>
    <mergeCell ref="D73:I73"/>
    <mergeCell ref="G74:I74"/>
    <mergeCell ref="D75:F75"/>
    <mergeCell ref="D77:I77"/>
    <mergeCell ref="D71:I71"/>
    <mergeCell ref="D72:I7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W131"/>
  <sheetViews>
    <sheetView showGridLines="0" zoomScaleNormal="100" workbookViewId="0">
      <selection activeCell="G36" sqref="G36:J36"/>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167</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ht="30" customHeight="1" x14ac:dyDescent="0.3">
      <c r="A6" s="129" t="s">
        <v>191</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31" t="s">
        <v>88</v>
      </c>
      <c r="C10" s="132"/>
      <c r="D10" s="132"/>
      <c r="E10" s="132"/>
      <c r="F10" s="63" t="s">
        <v>0</v>
      </c>
      <c r="G10" s="152"/>
      <c r="H10" s="152"/>
      <c r="I10" s="152"/>
      <c r="J10" s="152"/>
      <c r="K10" s="35">
        <f>(G10+H10+I10+J10)/4</f>
        <v>0</v>
      </c>
      <c r="M10" s="65"/>
      <c r="N10" s="65"/>
      <c r="O10" s="65"/>
      <c r="P10" s="65"/>
      <c r="Q10" s="65"/>
      <c r="R10" s="65"/>
      <c r="S10" s="65"/>
      <c r="T10" s="65"/>
    </row>
    <row r="11" spans="1:20" ht="15" hidden="1" customHeight="1" x14ac:dyDescent="0.3">
      <c r="A11" s="9">
        <v>2</v>
      </c>
      <c r="B11" s="131"/>
      <c r="C11" s="131"/>
      <c r="D11" s="131"/>
      <c r="E11" s="131"/>
      <c r="F11" s="63"/>
      <c r="G11" s="152"/>
      <c r="H11" s="152"/>
      <c r="I11" s="152"/>
      <c r="J11" s="152"/>
      <c r="K11" s="35">
        <f>(G11+H11+I11+J11)/4</f>
        <v>0</v>
      </c>
    </row>
    <row r="12" spans="1:20" ht="15" customHeight="1" x14ac:dyDescent="0.3">
      <c r="A12" s="9">
        <v>2</v>
      </c>
      <c r="B12" s="131" t="s">
        <v>78</v>
      </c>
      <c r="C12" s="131"/>
      <c r="D12" s="131"/>
      <c r="E12" s="131"/>
      <c r="F12" s="63" t="s">
        <v>0</v>
      </c>
      <c r="G12" s="152"/>
      <c r="H12" s="152"/>
      <c r="I12" s="152"/>
      <c r="J12" s="152"/>
      <c r="K12" s="35">
        <f t="shared" ref="K12:K14" si="0">(G12+H12+I12+J12)/4</f>
        <v>0</v>
      </c>
    </row>
    <row r="13" spans="1:20" ht="15" hidden="1" customHeight="1" x14ac:dyDescent="0.3">
      <c r="A13" s="9">
        <v>4</v>
      </c>
      <c r="B13" s="131"/>
      <c r="C13" s="131"/>
      <c r="D13" s="131"/>
      <c r="E13" s="131"/>
      <c r="F13" s="25"/>
      <c r="G13" s="34"/>
      <c r="H13" s="34"/>
      <c r="I13" s="34"/>
      <c r="J13" s="34"/>
      <c r="K13" s="35">
        <f t="shared" si="0"/>
        <v>0</v>
      </c>
    </row>
    <row r="14" spans="1:20" ht="15" hidden="1" customHeight="1" x14ac:dyDescent="0.3">
      <c r="A14" s="9">
        <v>5</v>
      </c>
      <c r="B14" s="131"/>
      <c r="C14" s="131"/>
      <c r="D14" s="131"/>
      <c r="E14" s="131"/>
      <c r="F14" s="25"/>
      <c r="G14" s="34"/>
      <c r="H14" s="34"/>
      <c r="I14" s="34"/>
      <c r="J14" s="34"/>
      <c r="K14" s="35">
        <f t="shared" si="0"/>
        <v>0</v>
      </c>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row r="18" spans="1:20" ht="15" customHeight="1" x14ac:dyDescent="0.3">
      <c r="A18" s="9">
        <v>1</v>
      </c>
      <c r="B18" s="131" t="s">
        <v>88</v>
      </c>
      <c r="C18" s="132"/>
      <c r="D18" s="132"/>
      <c r="E18" s="132"/>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31">
        <f>B11</f>
        <v>0</v>
      </c>
      <c r="C19" s="131"/>
      <c r="D19" s="131"/>
      <c r="E19" s="131"/>
      <c r="F19" s="25" t="s">
        <v>84</v>
      </c>
      <c r="G19" s="35">
        <f>G11*25</f>
        <v>0</v>
      </c>
      <c r="H19" s="35">
        <f>H11*25</f>
        <v>0</v>
      </c>
      <c r="I19" s="35">
        <f>I11*25</f>
        <v>0</v>
      </c>
      <c r="J19" s="35">
        <f>J11*25</f>
        <v>0</v>
      </c>
      <c r="K19" s="35">
        <f>K11*25</f>
        <v>0</v>
      </c>
    </row>
    <row r="20" spans="1:20" ht="15" customHeight="1" x14ac:dyDescent="0.3">
      <c r="A20" s="9">
        <v>2</v>
      </c>
      <c r="B20" s="131" t="s">
        <v>78</v>
      </c>
      <c r="C20" s="131"/>
      <c r="D20" s="131"/>
      <c r="E20" s="131"/>
      <c r="F20" s="25" t="s">
        <v>84</v>
      </c>
      <c r="G20" s="35">
        <f>G12*265</f>
        <v>0</v>
      </c>
      <c r="H20" s="35">
        <f t="shared" ref="H20:K20" si="1">H12*265</f>
        <v>0</v>
      </c>
      <c r="I20" s="35">
        <f t="shared" si="1"/>
        <v>0</v>
      </c>
      <c r="J20" s="35">
        <f t="shared" si="1"/>
        <v>0</v>
      </c>
      <c r="K20" s="35">
        <f t="shared" si="1"/>
        <v>0</v>
      </c>
      <c r="L20" s="75"/>
      <c r="M20" s="83"/>
      <c r="N20" s="83"/>
      <c r="O20" s="83"/>
      <c r="P20" s="83"/>
      <c r="Q20" s="83"/>
      <c r="R20" s="75"/>
    </row>
    <row r="21" spans="1:20" ht="15" hidden="1" customHeight="1" x14ac:dyDescent="0.3">
      <c r="A21" s="9">
        <v>4</v>
      </c>
      <c r="B21" s="131">
        <f>B13</f>
        <v>0</v>
      </c>
      <c r="C21" s="131"/>
      <c r="D21" s="131"/>
      <c r="E21" s="131"/>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31">
        <f>B14</f>
        <v>0</v>
      </c>
      <c r="C22" s="131"/>
      <c r="D22" s="131"/>
      <c r="E22" s="131"/>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152"/>
      <c r="H32" s="152"/>
      <c r="I32" s="152"/>
      <c r="J32" s="152"/>
      <c r="K32" s="35">
        <f t="shared" ref="K32:K33" si="4">(G32+H32+I32+J32)/4</f>
        <v>0</v>
      </c>
    </row>
    <row r="33" spans="1:23" x14ac:dyDescent="0.3">
      <c r="A33" s="9">
        <v>2</v>
      </c>
      <c r="B33" s="138" t="s">
        <v>86</v>
      </c>
      <c r="C33" s="139"/>
      <c r="D33" s="139"/>
      <c r="E33" s="140"/>
      <c r="F33" s="63" t="s">
        <v>79</v>
      </c>
      <c r="G33" s="152"/>
      <c r="H33" s="152"/>
      <c r="I33" s="152"/>
      <c r="J33" s="152"/>
      <c r="K33" s="35">
        <f t="shared" si="4"/>
        <v>0</v>
      </c>
      <c r="L33" s="71"/>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ht="15" customHeight="1" x14ac:dyDescent="0.35">
      <c r="B36" s="137" t="s">
        <v>87</v>
      </c>
      <c r="C36" s="137"/>
      <c r="D36" s="137"/>
      <c r="E36" s="137"/>
      <c r="F36" s="64" t="s">
        <v>80</v>
      </c>
      <c r="G36" s="158"/>
      <c r="H36" s="158"/>
      <c r="I36" s="158"/>
      <c r="J36" s="158"/>
      <c r="K36" s="35">
        <f>(G36+H36+I36+J36)/4</f>
        <v>0</v>
      </c>
      <c r="L36" s="83"/>
      <c r="M36" s="83"/>
      <c r="N36" s="83"/>
      <c r="O36" s="61"/>
      <c r="P36" s="61"/>
      <c r="Q36" s="61"/>
      <c r="R36" s="61"/>
      <c r="S36" s="61"/>
      <c r="T36" s="61"/>
      <c r="U36" s="61"/>
      <c r="V36" s="61"/>
    </row>
    <row r="37" spans="1:23" x14ac:dyDescent="0.3">
      <c r="B37" s="27"/>
      <c r="C37" s="27"/>
      <c r="D37" s="27"/>
      <c r="E37" s="27"/>
      <c r="G37" s="26"/>
      <c r="H37" s="26"/>
      <c r="I37" s="26"/>
      <c r="J37" s="26"/>
      <c r="K37" s="26"/>
    </row>
    <row r="38" spans="1:23" s="54" customFormat="1" ht="46.95" customHeight="1" x14ac:dyDescent="0.3">
      <c r="A38" s="141" t="s">
        <v>197</v>
      </c>
      <c r="B38" s="141"/>
      <c r="C38" s="141"/>
      <c r="D38" s="141"/>
      <c r="E38" s="141"/>
      <c r="F38" s="141"/>
      <c r="G38" s="141"/>
      <c r="H38" s="141"/>
      <c r="I38" s="141"/>
      <c r="J38" s="141"/>
      <c r="K38" s="141"/>
      <c r="L38" s="119"/>
      <c r="M38" s="119"/>
      <c r="N38" s="119"/>
      <c r="O38" s="119"/>
      <c r="P38" s="119"/>
      <c r="Q38" s="119"/>
      <c r="R38" s="119"/>
      <c r="S38" s="119"/>
      <c r="T38" s="119"/>
      <c r="U38" s="119"/>
      <c r="V38" s="120"/>
      <c r="W38" s="120"/>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 t="shared" ref="G41:J42" si="5">G32*G35/1000</f>
        <v>0</v>
      </c>
      <c r="H41" s="35">
        <f t="shared" si="5"/>
        <v>0</v>
      </c>
      <c r="I41" s="35">
        <f t="shared" si="5"/>
        <v>0</v>
      </c>
      <c r="J41" s="35">
        <f t="shared" si="5"/>
        <v>0</v>
      </c>
      <c r="K41" s="35">
        <f>(G41+H41+I41+J41)/4</f>
        <v>0</v>
      </c>
    </row>
    <row r="42" spans="1:23" ht="15" customHeight="1" x14ac:dyDescent="0.3">
      <c r="A42" s="9">
        <v>2</v>
      </c>
      <c r="B42" s="138" t="s">
        <v>86</v>
      </c>
      <c r="C42" s="139"/>
      <c r="D42" s="139"/>
      <c r="E42" s="140"/>
      <c r="F42" s="62" t="s">
        <v>22</v>
      </c>
      <c r="G42" s="35">
        <f t="shared" si="5"/>
        <v>0</v>
      </c>
      <c r="H42" s="35">
        <f t="shared" si="5"/>
        <v>0</v>
      </c>
      <c r="I42" s="35">
        <f t="shared" si="5"/>
        <v>0</v>
      </c>
      <c r="J42" s="35">
        <f t="shared" si="5"/>
        <v>0</v>
      </c>
      <c r="K42" s="35">
        <f t="shared" ref="K42" si="6">(G42+H42+I42+J42)/4</f>
        <v>0</v>
      </c>
    </row>
    <row r="43" spans="1:23" ht="6" customHeight="1" x14ac:dyDescent="0.3">
      <c r="G43" s="37"/>
      <c r="H43" s="37"/>
      <c r="I43" s="37"/>
      <c r="J43" s="37"/>
      <c r="K43" s="37"/>
    </row>
    <row r="44" spans="1:23" ht="15" customHeight="1" x14ac:dyDescent="0.3">
      <c r="B44" s="127" t="s">
        <v>21</v>
      </c>
      <c r="C44" s="128"/>
      <c r="D44" s="128"/>
      <c r="E44" s="133"/>
      <c r="F44" s="16" t="s">
        <v>24</v>
      </c>
      <c r="G44" s="38">
        <f>G41+G42</f>
        <v>0</v>
      </c>
      <c r="H44" s="38">
        <f t="shared" ref="H44:K44" si="7">H41+H42</f>
        <v>0</v>
      </c>
      <c r="I44" s="38">
        <f t="shared" si="7"/>
        <v>0</v>
      </c>
      <c r="J44" s="38">
        <f t="shared" si="7"/>
        <v>0</v>
      </c>
      <c r="K44" s="38">
        <f t="shared" si="7"/>
        <v>0</v>
      </c>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28"/>
      <c r="F52" s="33" t="s">
        <v>84</v>
      </c>
      <c r="G52" s="35">
        <f>G24</f>
        <v>0</v>
      </c>
      <c r="H52" s="35">
        <f>H24</f>
        <v>0</v>
      </c>
      <c r="I52" s="35">
        <f>I24</f>
        <v>0</v>
      </c>
      <c r="J52" s="35">
        <f>J24</f>
        <v>0</v>
      </c>
      <c r="K52" s="35">
        <f>K24</f>
        <v>0</v>
      </c>
    </row>
    <row r="53" spans="1:11" ht="15" customHeight="1" x14ac:dyDescent="0.3">
      <c r="A53" s="9"/>
      <c r="B53" s="135" t="s">
        <v>89</v>
      </c>
      <c r="C53" s="126"/>
      <c r="D53" s="126"/>
      <c r="E53" s="126"/>
      <c r="F53" s="62" t="s">
        <v>22</v>
      </c>
      <c r="G53" s="35">
        <f>G18</f>
        <v>0</v>
      </c>
      <c r="H53" s="35">
        <f>H18</f>
        <v>0</v>
      </c>
      <c r="I53" s="35">
        <f>I18</f>
        <v>0</v>
      </c>
      <c r="J53" s="35">
        <f>J18</f>
        <v>0</v>
      </c>
      <c r="K53" s="35">
        <f>K18</f>
        <v>0</v>
      </c>
    </row>
    <row r="54" spans="1:11" ht="15" customHeight="1" x14ac:dyDescent="0.3">
      <c r="A54" s="9"/>
      <c r="B54" s="125" t="s">
        <v>139</v>
      </c>
      <c r="C54" s="126"/>
      <c r="D54" s="126"/>
      <c r="E54" s="126"/>
      <c r="F54" s="33" t="s">
        <v>84</v>
      </c>
      <c r="G54" s="35">
        <f>G52-G53</f>
        <v>0</v>
      </c>
      <c r="H54" s="35">
        <f t="shared" ref="H54:K54" si="8">H52-H53</f>
        <v>0</v>
      </c>
      <c r="I54" s="35">
        <f t="shared" si="8"/>
        <v>0</v>
      </c>
      <c r="J54" s="35">
        <f t="shared" si="8"/>
        <v>0</v>
      </c>
      <c r="K54" s="35">
        <f t="shared" si="8"/>
        <v>0</v>
      </c>
    </row>
    <row r="55" spans="1:11" ht="15" customHeight="1" x14ac:dyDescent="0.3">
      <c r="A55" s="9">
        <v>2</v>
      </c>
      <c r="B55" s="127" t="s">
        <v>19</v>
      </c>
      <c r="C55" s="128"/>
      <c r="D55" s="128"/>
      <c r="E55" s="128"/>
      <c r="F55" s="62" t="s">
        <v>22</v>
      </c>
      <c r="G55" s="35">
        <f>G44</f>
        <v>0</v>
      </c>
      <c r="H55" s="35">
        <f t="shared" ref="H55:K55" si="9">H44</f>
        <v>0</v>
      </c>
      <c r="I55" s="35">
        <f t="shared" si="9"/>
        <v>0</v>
      </c>
      <c r="J55" s="35">
        <f t="shared" si="9"/>
        <v>0</v>
      </c>
      <c r="K55" s="35">
        <f t="shared" si="9"/>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EV8fLZ99ZMGe0YJZKGJnUZP/Ye9MLnyDwU0eoyhOHBqKjLmp4fn8+gMtmfXoQATQWmo2s6q0ljArfE/Nydp9/Q==" saltValue="cUmDylaGD1ecyYAcy5DSTg==" spinCount="100000" sheet="1" objects="1" scenarios="1"/>
  <protectedRanges>
    <protectedRange sqref="G10:J14 G36:J36 G32:J33" name="Steunberekening_1"/>
  </protectedRanges>
  <mergeCells count="24">
    <mergeCell ref="B44:E44"/>
    <mergeCell ref="B52:E52"/>
    <mergeCell ref="B35:E35"/>
    <mergeCell ref="B36:E36"/>
    <mergeCell ref="B33:E33"/>
    <mergeCell ref="B41:E41"/>
    <mergeCell ref="B42:E42"/>
    <mergeCell ref="A38:K38"/>
    <mergeCell ref="B54:E54"/>
    <mergeCell ref="B55:E55"/>
    <mergeCell ref="A6:K6"/>
    <mergeCell ref="B11:E11"/>
    <mergeCell ref="B12:E12"/>
    <mergeCell ref="B13:E13"/>
    <mergeCell ref="B14:E14"/>
    <mergeCell ref="B10:E10"/>
    <mergeCell ref="B21:E21"/>
    <mergeCell ref="B24:E24"/>
    <mergeCell ref="B32:E32"/>
    <mergeCell ref="B22:E22"/>
    <mergeCell ref="B19:E19"/>
    <mergeCell ref="B20:E20"/>
    <mergeCell ref="B18:E18"/>
    <mergeCell ref="B53:E53"/>
  </mergeCells>
  <phoneticPr fontId="9" type="noConversion"/>
  <hyperlinks>
    <hyperlink ref="B35:E35" r:id="rId1" display="Emissiefactor grijze stroom Vlaanderen" xr:uid="{FEE89CCE-4619-40F4-AD3D-F128FB41EA93}"/>
  </hyperlinks>
  <pageMargins left="0.7" right="0.7" top="0.75" bottom="0.75" header="0.3" footer="0.3"/>
  <pageSetup paperSize="9" orientation="landscape" r:id="rId2"/>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9E36-ECA1-4B47-B787-5CFB93E9C64C}">
  <sheetPr>
    <tabColor theme="9" tint="-0.249977111117893"/>
  </sheetPr>
  <dimension ref="A2:W131"/>
  <sheetViews>
    <sheetView showGridLines="0" workbookViewId="0">
      <selection activeCell="F20" sqref="F20"/>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168</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ht="30" customHeight="1" x14ac:dyDescent="0.3">
      <c r="A6" s="129" t="s">
        <v>191</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31" t="s">
        <v>88</v>
      </c>
      <c r="C10" s="132"/>
      <c r="D10" s="132"/>
      <c r="E10" s="132"/>
      <c r="F10" s="63" t="s">
        <v>0</v>
      </c>
      <c r="G10" s="152"/>
      <c r="H10" s="152"/>
      <c r="I10" s="152"/>
      <c r="J10" s="152"/>
      <c r="K10" s="35">
        <f>(G10+H10+I10+J10)/4</f>
        <v>0</v>
      </c>
      <c r="M10" s="65"/>
      <c r="N10" s="65"/>
      <c r="O10" s="65"/>
      <c r="P10" s="65"/>
      <c r="Q10" s="65"/>
      <c r="R10" s="65"/>
      <c r="S10" s="65"/>
      <c r="T10" s="65"/>
    </row>
    <row r="11" spans="1:20" ht="15" hidden="1" customHeight="1" x14ac:dyDescent="0.3">
      <c r="A11" s="9">
        <v>2</v>
      </c>
      <c r="B11" s="131"/>
      <c r="C11" s="131"/>
      <c r="D11" s="131"/>
      <c r="E11" s="131"/>
      <c r="F11" s="63"/>
      <c r="G11" s="152"/>
      <c r="H11" s="152"/>
      <c r="I11" s="152"/>
      <c r="J11" s="152"/>
      <c r="K11" s="35">
        <f>(G11+H11+I11+J11)/4</f>
        <v>0</v>
      </c>
    </row>
    <row r="12" spans="1:20" ht="15" customHeight="1" x14ac:dyDescent="0.3">
      <c r="A12" s="9">
        <v>2</v>
      </c>
      <c r="B12" s="131" t="s">
        <v>78</v>
      </c>
      <c r="C12" s="131"/>
      <c r="D12" s="131"/>
      <c r="E12" s="131"/>
      <c r="F12" s="63" t="s">
        <v>0</v>
      </c>
      <c r="G12" s="152"/>
      <c r="H12" s="152"/>
      <c r="I12" s="152"/>
      <c r="J12" s="152"/>
      <c r="K12" s="35">
        <f t="shared" ref="K12:K14" si="0">(G12+H12+I12+J12)/4</f>
        <v>0</v>
      </c>
    </row>
    <row r="13" spans="1:20" ht="15" hidden="1" customHeight="1" x14ac:dyDescent="0.3">
      <c r="A13" s="9">
        <v>4</v>
      </c>
      <c r="B13" s="131"/>
      <c r="C13" s="131"/>
      <c r="D13" s="131"/>
      <c r="E13" s="131"/>
      <c r="F13" s="25"/>
      <c r="G13" s="34"/>
      <c r="H13" s="34"/>
      <c r="I13" s="34"/>
      <c r="J13" s="34"/>
      <c r="K13" s="35">
        <f t="shared" si="0"/>
        <v>0</v>
      </c>
    </row>
    <row r="14" spans="1:20" ht="15" hidden="1" customHeight="1" x14ac:dyDescent="0.3">
      <c r="A14" s="9">
        <v>5</v>
      </c>
      <c r="B14" s="131"/>
      <c r="C14" s="131"/>
      <c r="D14" s="131"/>
      <c r="E14" s="131"/>
      <c r="F14" s="25"/>
      <c r="G14" s="34"/>
      <c r="H14" s="34"/>
      <c r="I14" s="34"/>
      <c r="J14" s="34"/>
      <c r="K14" s="35">
        <f t="shared" si="0"/>
        <v>0</v>
      </c>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row r="18" spans="1:20" ht="15" customHeight="1" x14ac:dyDescent="0.3">
      <c r="A18" s="9">
        <v>1</v>
      </c>
      <c r="B18" s="131" t="s">
        <v>88</v>
      </c>
      <c r="C18" s="132"/>
      <c r="D18" s="132"/>
      <c r="E18" s="132"/>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31">
        <f>B11</f>
        <v>0</v>
      </c>
      <c r="C19" s="131"/>
      <c r="D19" s="131"/>
      <c r="E19" s="131"/>
      <c r="F19" s="25" t="s">
        <v>84</v>
      </c>
      <c r="G19" s="35">
        <f>G11*25</f>
        <v>0</v>
      </c>
      <c r="H19" s="35">
        <f>H11*25</f>
        <v>0</v>
      </c>
      <c r="I19" s="35">
        <f>I11*25</f>
        <v>0</v>
      </c>
      <c r="J19" s="35">
        <f>J11*25</f>
        <v>0</v>
      </c>
      <c r="K19" s="35">
        <f>K11*25</f>
        <v>0</v>
      </c>
    </row>
    <row r="20" spans="1:20" ht="15" customHeight="1" x14ac:dyDescent="0.3">
      <c r="A20" s="9">
        <v>2</v>
      </c>
      <c r="B20" s="131" t="s">
        <v>78</v>
      </c>
      <c r="C20" s="131"/>
      <c r="D20" s="131"/>
      <c r="E20" s="131"/>
      <c r="F20" s="25" t="s">
        <v>84</v>
      </c>
      <c r="G20" s="35">
        <f>G12*265</f>
        <v>0</v>
      </c>
      <c r="H20" s="35">
        <f t="shared" ref="H20:K20" si="1">H12*265</f>
        <v>0</v>
      </c>
      <c r="I20" s="35">
        <f t="shared" si="1"/>
        <v>0</v>
      </c>
      <c r="J20" s="35">
        <f t="shared" si="1"/>
        <v>0</v>
      </c>
      <c r="K20" s="35">
        <f t="shared" si="1"/>
        <v>0</v>
      </c>
    </row>
    <row r="21" spans="1:20" ht="15" hidden="1" customHeight="1" x14ac:dyDescent="0.3">
      <c r="A21" s="9">
        <v>4</v>
      </c>
      <c r="B21" s="131">
        <f>B13</f>
        <v>0</v>
      </c>
      <c r="C21" s="131"/>
      <c r="D21" s="131"/>
      <c r="E21" s="131"/>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31">
        <f>B14</f>
        <v>0</v>
      </c>
      <c r="C22" s="131"/>
      <c r="D22" s="131"/>
      <c r="E22" s="131"/>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152"/>
      <c r="H32" s="152"/>
      <c r="I32" s="152"/>
      <c r="J32" s="152"/>
      <c r="K32" s="35">
        <f t="shared" ref="K32:K33" si="4">(G32+H32+I32+J32)/4</f>
        <v>0</v>
      </c>
    </row>
    <row r="33" spans="1:23" x14ac:dyDescent="0.3">
      <c r="A33" s="9">
        <v>2</v>
      </c>
      <c r="B33" s="138" t="s">
        <v>86</v>
      </c>
      <c r="C33" s="139"/>
      <c r="D33" s="139"/>
      <c r="E33" s="140"/>
      <c r="F33" s="63" t="s">
        <v>79</v>
      </c>
      <c r="G33" s="152"/>
      <c r="H33" s="152"/>
      <c r="I33" s="152"/>
      <c r="J33" s="152"/>
      <c r="K33" s="35">
        <f t="shared" si="4"/>
        <v>0</v>
      </c>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ht="15" customHeight="1" x14ac:dyDescent="0.35">
      <c r="B36" s="137" t="s">
        <v>87</v>
      </c>
      <c r="C36" s="137"/>
      <c r="D36" s="137"/>
      <c r="E36" s="137"/>
      <c r="F36" s="64" t="s">
        <v>80</v>
      </c>
      <c r="G36" s="158"/>
      <c r="H36" s="158"/>
      <c r="I36" s="158"/>
      <c r="J36" s="158"/>
      <c r="K36" s="35">
        <f>(G36+H36+I36+J36)/4</f>
        <v>0</v>
      </c>
      <c r="M36" s="61"/>
      <c r="N36" s="61"/>
      <c r="O36" s="61"/>
      <c r="P36" s="61"/>
      <c r="Q36" s="61"/>
      <c r="R36" s="61"/>
      <c r="S36" s="61"/>
      <c r="T36" s="61"/>
      <c r="U36" s="61"/>
      <c r="V36" s="61"/>
    </row>
    <row r="37" spans="1:23" x14ac:dyDescent="0.3">
      <c r="B37" s="27"/>
      <c r="C37" s="27"/>
      <c r="D37" s="27"/>
      <c r="E37" s="27"/>
      <c r="G37" s="26"/>
      <c r="H37" s="26"/>
      <c r="I37" s="26"/>
      <c r="J37" s="26"/>
      <c r="K37" s="26"/>
    </row>
    <row r="38" spans="1:23" s="54" customFormat="1" ht="46.95" customHeight="1" x14ac:dyDescent="0.3">
      <c r="A38" s="141" t="s">
        <v>197</v>
      </c>
      <c r="B38" s="141"/>
      <c r="C38" s="141"/>
      <c r="D38" s="141"/>
      <c r="E38" s="141"/>
      <c r="F38" s="141"/>
      <c r="G38" s="141"/>
      <c r="H38" s="141"/>
      <c r="I38" s="141"/>
      <c r="J38" s="141"/>
      <c r="K38" s="141"/>
      <c r="L38" s="119"/>
      <c r="M38" s="119"/>
      <c r="N38" s="119"/>
      <c r="O38" s="119"/>
      <c r="P38" s="119"/>
      <c r="Q38" s="119"/>
      <c r="R38" s="119"/>
      <c r="S38" s="119"/>
      <c r="T38" s="119"/>
      <c r="U38" s="119"/>
      <c r="V38" s="120"/>
      <c r="W38" s="120"/>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 t="shared" ref="G41:J42" si="5">G32*G35/1000</f>
        <v>0</v>
      </c>
      <c r="H41" s="35">
        <f t="shared" si="5"/>
        <v>0</v>
      </c>
      <c r="I41" s="35">
        <f t="shared" si="5"/>
        <v>0</v>
      </c>
      <c r="J41" s="35">
        <f t="shared" si="5"/>
        <v>0</v>
      </c>
      <c r="K41" s="35">
        <f>(G41+H41+I41+J41)/4</f>
        <v>0</v>
      </c>
    </row>
    <row r="42" spans="1:23" ht="15" customHeight="1" x14ac:dyDescent="0.3">
      <c r="A42" s="9">
        <v>2</v>
      </c>
      <c r="B42" s="138" t="s">
        <v>86</v>
      </c>
      <c r="C42" s="139"/>
      <c r="D42" s="139"/>
      <c r="E42" s="140"/>
      <c r="F42" s="62" t="s">
        <v>22</v>
      </c>
      <c r="G42" s="35">
        <f t="shared" si="5"/>
        <v>0</v>
      </c>
      <c r="H42" s="35">
        <f t="shared" si="5"/>
        <v>0</v>
      </c>
      <c r="I42" s="35">
        <f t="shared" si="5"/>
        <v>0</v>
      </c>
      <c r="J42" s="35">
        <f t="shared" si="5"/>
        <v>0</v>
      </c>
      <c r="K42" s="35">
        <f t="shared" ref="K42" si="6">(G42+H42+I42+J42)/4</f>
        <v>0</v>
      </c>
    </row>
    <row r="43" spans="1:23" ht="6" customHeight="1" x14ac:dyDescent="0.3">
      <c r="G43" s="37"/>
      <c r="H43" s="37"/>
      <c r="I43" s="37"/>
      <c r="J43" s="37"/>
      <c r="K43" s="37"/>
    </row>
    <row r="44" spans="1:23" ht="15" customHeight="1" x14ac:dyDescent="0.3">
      <c r="B44" s="127" t="s">
        <v>21</v>
      </c>
      <c r="C44" s="128"/>
      <c r="D44" s="128"/>
      <c r="E44" s="133"/>
      <c r="F44" s="16" t="s">
        <v>24</v>
      </c>
      <c r="G44" s="38">
        <f>G41+G42</f>
        <v>0</v>
      </c>
      <c r="H44" s="38">
        <f t="shared" ref="H44:K44" si="7">H41+H42</f>
        <v>0</v>
      </c>
      <c r="I44" s="38">
        <f t="shared" si="7"/>
        <v>0</v>
      </c>
      <c r="J44" s="38">
        <f t="shared" si="7"/>
        <v>0</v>
      </c>
      <c r="K44" s="38">
        <f t="shared" si="7"/>
        <v>0</v>
      </c>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28"/>
      <c r="F52" s="33" t="s">
        <v>84</v>
      </c>
      <c r="G52" s="35">
        <f>G24</f>
        <v>0</v>
      </c>
      <c r="H52" s="35">
        <f>H24</f>
        <v>0</v>
      </c>
      <c r="I52" s="35">
        <f>I24</f>
        <v>0</v>
      </c>
      <c r="J52" s="35">
        <f>J24</f>
        <v>0</v>
      </c>
      <c r="K52" s="35">
        <f>K24</f>
        <v>0</v>
      </c>
    </row>
    <row r="53" spans="1:11" ht="15" customHeight="1" x14ac:dyDescent="0.3">
      <c r="A53" s="9"/>
      <c r="B53" s="135" t="s">
        <v>89</v>
      </c>
      <c r="C53" s="126"/>
      <c r="D53" s="126"/>
      <c r="E53" s="126"/>
      <c r="F53" s="62" t="s">
        <v>22</v>
      </c>
      <c r="G53" s="35">
        <f>G18</f>
        <v>0</v>
      </c>
      <c r="H53" s="35">
        <f>H18</f>
        <v>0</v>
      </c>
      <c r="I53" s="35">
        <f>I18</f>
        <v>0</v>
      </c>
      <c r="J53" s="35">
        <f>J18</f>
        <v>0</v>
      </c>
      <c r="K53" s="35">
        <f>K18</f>
        <v>0</v>
      </c>
    </row>
    <row r="54" spans="1:11" ht="15" customHeight="1" x14ac:dyDescent="0.3">
      <c r="A54" s="9"/>
      <c r="B54" s="125" t="s">
        <v>139</v>
      </c>
      <c r="C54" s="126"/>
      <c r="D54" s="126"/>
      <c r="E54" s="126"/>
      <c r="F54" s="33" t="s">
        <v>84</v>
      </c>
      <c r="G54" s="35">
        <f>G52-G53</f>
        <v>0</v>
      </c>
      <c r="H54" s="35">
        <f t="shared" ref="H54:K54" si="8">H52-H53</f>
        <v>0</v>
      </c>
      <c r="I54" s="35">
        <f t="shared" si="8"/>
        <v>0</v>
      </c>
      <c r="J54" s="35">
        <f t="shared" si="8"/>
        <v>0</v>
      </c>
      <c r="K54" s="35">
        <f t="shared" si="8"/>
        <v>0</v>
      </c>
    </row>
    <row r="55" spans="1:11" ht="15" customHeight="1" x14ac:dyDescent="0.3">
      <c r="A55" s="9">
        <v>2</v>
      </c>
      <c r="B55" s="127" t="s">
        <v>19</v>
      </c>
      <c r="C55" s="128"/>
      <c r="D55" s="128"/>
      <c r="E55" s="128"/>
      <c r="F55" s="62" t="s">
        <v>22</v>
      </c>
      <c r="G55" s="35">
        <f>G44</f>
        <v>0</v>
      </c>
      <c r="H55" s="35">
        <f t="shared" ref="H55:K55" si="9">H44</f>
        <v>0</v>
      </c>
      <c r="I55" s="35">
        <f t="shared" si="9"/>
        <v>0</v>
      </c>
      <c r="J55" s="35">
        <f t="shared" si="9"/>
        <v>0</v>
      </c>
      <c r="K55" s="35">
        <f t="shared" si="9"/>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8tDw29BD5ANGqI0faM7xXfsCpgNmfvp+DthzRYcRCHEioP2yDwLjm6zUf8ng35SOk0PPK0rTuFjUl+dZvV5EDQ==" saltValue="jPh+3D1hLCCxWlweQcnjnA==" spinCount="100000" sheet="1" objects="1" scenarios="1"/>
  <protectedRanges>
    <protectedRange sqref="G10:J14 G36:J36 G32:J33" name="Steunberekening"/>
  </protectedRanges>
  <mergeCells count="24">
    <mergeCell ref="B14:E14"/>
    <mergeCell ref="A6:K6"/>
    <mergeCell ref="B10:E10"/>
    <mergeCell ref="B11:E11"/>
    <mergeCell ref="B12:E12"/>
    <mergeCell ref="B13:E13"/>
    <mergeCell ref="B42:E42"/>
    <mergeCell ref="B18:E18"/>
    <mergeCell ref="B19:E19"/>
    <mergeCell ref="B20:E20"/>
    <mergeCell ref="B21:E21"/>
    <mergeCell ref="B22:E22"/>
    <mergeCell ref="B24:E24"/>
    <mergeCell ref="B32:E32"/>
    <mergeCell ref="B33:E33"/>
    <mergeCell ref="B35:E35"/>
    <mergeCell ref="B36:E36"/>
    <mergeCell ref="B41:E41"/>
    <mergeCell ref="A38:K38"/>
    <mergeCell ref="B44:E44"/>
    <mergeCell ref="B52:E52"/>
    <mergeCell ref="B53:E53"/>
    <mergeCell ref="B54:E54"/>
    <mergeCell ref="B55:E55"/>
  </mergeCells>
  <hyperlinks>
    <hyperlink ref="B35:E35" r:id="rId1" display="Emissiefactor grijze stroom Vlaanderen" xr:uid="{7A9C0ABD-6C4B-4BA4-B875-A3B7F06C5E2A}"/>
  </hyperlinks>
  <pageMargins left="0.7" right="0.7" top="0.75" bottom="0.75" header="0.3" footer="0.3"/>
  <pageSetup paperSize="9" orientation="landscape" r:id="rId2"/>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20D4B-EAA4-462F-A49E-09ECA840BB00}">
  <sheetPr>
    <tabColor theme="9" tint="-0.249977111117893"/>
  </sheetPr>
  <dimension ref="A2:W131"/>
  <sheetViews>
    <sheetView showGridLines="0" workbookViewId="0">
      <selection activeCell="G10" sqref="G10"/>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169</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ht="30" customHeight="1" x14ac:dyDescent="0.3">
      <c r="A6" s="129" t="s">
        <v>191</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31" t="s">
        <v>88</v>
      </c>
      <c r="C10" s="132"/>
      <c r="D10" s="132"/>
      <c r="E10" s="132"/>
      <c r="F10" s="63" t="s">
        <v>0</v>
      </c>
      <c r="G10" s="152"/>
      <c r="H10" s="152"/>
      <c r="I10" s="152"/>
      <c r="J10" s="152"/>
      <c r="K10" s="35">
        <f>(G10+H10+I10+J10)/4</f>
        <v>0</v>
      </c>
      <c r="M10" s="65"/>
      <c r="N10" s="65"/>
      <c r="O10" s="65"/>
      <c r="P10" s="65"/>
      <c r="Q10" s="65"/>
      <c r="R10" s="65"/>
      <c r="S10" s="65"/>
      <c r="T10" s="65"/>
    </row>
    <row r="11" spans="1:20" ht="15" hidden="1" customHeight="1" x14ac:dyDescent="0.3">
      <c r="A11" s="9">
        <v>2</v>
      </c>
      <c r="B11" s="131"/>
      <c r="C11" s="131"/>
      <c r="D11" s="131"/>
      <c r="E11" s="131"/>
      <c r="F11" s="63"/>
      <c r="G11" s="152"/>
      <c r="H11" s="152"/>
      <c r="I11" s="152"/>
      <c r="J11" s="152"/>
      <c r="K11" s="35">
        <f>(G11+H11+I11+J11)/4</f>
        <v>0</v>
      </c>
    </row>
    <row r="12" spans="1:20" ht="15" customHeight="1" x14ac:dyDescent="0.3">
      <c r="A12" s="9">
        <v>2</v>
      </c>
      <c r="B12" s="131" t="s">
        <v>78</v>
      </c>
      <c r="C12" s="131"/>
      <c r="D12" s="131"/>
      <c r="E12" s="131"/>
      <c r="F12" s="63" t="s">
        <v>0</v>
      </c>
      <c r="G12" s="152"/>
      <c r="H12" s="152"/>
      <c r="I12" s="152"/>
      <c r="J12" s="152"/>
      <c r="K12" s="35">
        <f t="shared" ref="K12:K14" si="0">(G12+H12+I12+J12)/4</f>
        <v>0</v>
      </c>
    </row>
    <row r="13" spans="1:20" ht="15" hidden="1" customHeight="1" x14ac:dyDescent="0.3">
      <c r="A13" s="9">
        <v>4</v>
      </c>
      <c r="B13" s="131"/>
      <c r="C13" s="131"/>
      <c r="D13" s="131"/>
      <c r="E13" s="131"/>
      <c r="F13" s="25"/>
      <c r="G13" s="34"/>
      <c r="H13" s="34"/>
      <c r="I13" s="34"/>
      <c r="J13" s="34"/>
      <c r="K13" s="35">
        <f t="shared" si="0"/>
        <v>0</v>
      </c>
    </row>
    <row r="14" spans="1:20" ht="15" hidden="1" customHeight="1" x14ac:dyDescent="0.3">
      <c r="A14" s="9">
        <v>5</v>
      </c>
      <c r="B14" s="131"/>
      <c r="C14" s="131"/>
      <c r="D14" s="131"/>
      <c r="E14" s="131"/>
      <c r="F14" s="25"/>
      <c r="G14" s="34"/>
      <c r="H14" s="34"/>
      <c r="I14" s="34"/>
      <c r="J14" s="34"/>
      <c r="K14" s="35">
        <f t="shared" si="0"/>
        <v>0</v>
      </c>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row r="18" spans="1:20" ht="15" customHeight="1" x14ac:dyDescent="0.3">
      <c r="A18" s="9">
        <v>1</v>
      </c>
      <c r="B18" s="131" t="s">
        <v>88</v>
      </c>
      <c r="C18" s="132"/>
      <c r="D18" s="132"/>
      <c r="E18" s="132"/>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31">
        <f>B11</f>
        <v>0</v>
      </c>
      <c r="C19" s="131"/>
      <c r="D19" s="131"/>
      <c r="E19" s="131"/>
      <c r="F19" s="25" t="s">
        <v>84</v>
      </c>
      <c r="G19" s="35">
        <f>G11*25</f>
        <v>0</v>
      </c>
      <c r="H19" s="35">
        <f>H11*25</f>
        <v>0</v>
      </c>
      <c r="I19" s="35">
        <f>I11*25</f>
        <v>0</v>
      </c>
      <c r="J19" s="35">
        <f>J11*25</f>
        <v>0</v>
      </c>
      <c r="K19" s="35">
        <f>K11*25</f>
        <v>0</v>
      </c>
    </row>
    <row r="20" spans="1:20" ht="15" customHeight="1" x14ac:dyDescent="0.3">
      <c r="A20" s="9">
        <v>2</v>
      </c>
      <c r="B20" s="131" t="s">
        <v>78</v>
      </c>
      <c r="C20" s="131"/>
      <c r="D20" s="131"/>
      <c r="E20" s="131"/>
      <c r="F20" s="25" t="s">
        <v>84</v>
      </c>
      <c r="G20" s="35">
        <f>G12*265</f>
        <v>0</v>
      </c>
      <c r="H20" s="35">
        <f t="shared" ref="H20:K20" si="1">H12*265</f>
        <v>0</v>
      </c>
      <c r="I20" s="35">
        <f t="shared" si="1"/>
        <v>0</v>
      </c>
      <c r="J20" s="35">
        <f t="shared" si="1"/>
        <v>0</v>
      </c>
      <c r="K20" s="35">
        <f t="shared" si="1"/>
        <v>0</v>
      </c>
    </row>
    <row r="21" spans="1:20" ht="15" hidden="1" customHeight="1" x14ac:dyDescent="0.3">
      <c r="A21" s="9">
        <v>4</v>
      </c>
      <c r="B21" s="131">
        <f>B13</f>
        <v>0</v>
      </c>
      <c r="C21" s="131"/>
      <c r="D21" s="131"/>
      <c r="E21" s="131"/>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31">
        <f>B14</f>
        <v>0</v>
      </c>
      <c r="C22" s="131"/>
      <c r="D22" s="131"/>
      <c r="E22" s="131"/>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152"/>
      <c r="H32" s="152"/>
      <c r="I32" s="152"/>
      <c r="J32" s="152"/>
      <c r="K32" s="35">
        <f t="shared" ref="K32:K33" si="4">(G32+H32+I32+J32)/4</f>
        <v>0</v>
      </c>
    </row>
    <row r="33" spans="1:23" x14ac:dyDescent="0.3">
      <c r="A33" s="9">
        <v>2</v>
      </c>
      <c r="B33" s="138" t="s">
        <v>86</v>
      </c>
      <c r="C33" s="139"/>
      <c r="D33" s="139"/>
      <c r="E33" s="140"/>
      <c r="F33" s="63" t="s">
        <v>79</v>
      </c>
      <c r="G33" s="152"/>
      <c r="H33" s="152"/>
      <c r="I33" s="152"/>
      <c r="J33" s="152"/>
      <c r="K33" s="35">
        <f t="shared" si="4"/>
        <v>0</v>
      </c>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ht="15" customHeight="1" x14ac:dyDescent="0.35">
      <c r="B36" s="137" t="s">
        <v>87</v>
      </c>
      <c r="C36" s="137"/>
      <c r="D36" s="137"/>
      <c r="E36" s="137"/>
      <c r="F36" s="64" t="s">
        <v>80</v>
      </c>
      <c r="G36" s="158"/>
      <c r="H36" s="158"/>
      <c r="I36" s="158"/>
      <c r="J36" s="158"/>
      <c r="K36" s="35">
        <f>(G36+H36+I36+J36)/4</f>
        <v>0</v>
      </c>
      <c r="M36" s="61"/>
      <c r="N36" s="61"/>
      <c r="O36" s="61"/>
      <c r="P36" s="61"/>
      <c r="Q36" s="61"/>
      <c r="R36" s="61"/>
      <c r="S36" s="61"/>
      <c r="T36" s="61"/>
      <c r="U36" s="61"/>
      <c r="V36" s="61"/>
    </row>
    <row r="37" spans="1:23" x14ac:dyDescent="0.3">
      <c r="B37" s="27"/>
      <c r="C37" s="27"/>
      <c r="D37" s="27"/>
      <c r="E37" s="27"/>
      <c r="G37" s="26"/>
      <c r="H37" s="26"/>
      <c r="I37" s="26"/>
      <c r="J37" s="26"/>
      <c r="K37" s="26"/>
    </row>
    <row r="38" spans="1:23" s="54" customFormat="1" ht="46.95" customHeight="1" x14ac:dyDescent="0.3">
      <c r="A38" s="141" t="s">
        <v>197</v>
      </c>
      <c r="B38" s="141"/>
      <c r="C38" s="141"/>
      <c r="D38" s="141"/>
      <c r="E38" s="141"/>
      <c r="F38" s="141"/>
      <c r="G38" s="141"/>
      <c r="H38" s="141"/>
      <c r="I38" s="141"/>
      <c r="J38" s="141"/>
      <c r="K38" s="141"/>
      <c r="L38" s="119"/>
      <c r="M38" s="119"/>
      <c r="N38" s="119"/>
      <c r="O38" s="119"/>
      <c r="P38" s="119"/>
      <c r="Q38" s="119"/>
      <c r="R38" s="119"/>
      <c r="S38" s="119"/>
      <c r="T38" s="119"/>
      <c r="U38" s="119"/>
      <c r="V38" s="120"/>
      <c r="W38" s="120"/>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 t="shared" ref="G41:J42" si="5">G32*G35/1000</f>
        <v>0</v>
      </c>
      <c r="H41" s="35">
        <f t="shared" si="5"/>
        <v>0</v>
      </c>
      <c r="I41" s="35">
        <f t="shared" si="5"/>
        <v>0</v>
      </c>
      <c r="J41" s="35">
        <f t="shared" si="5"/>
        <v>0</v>
      </c>
      <c r="K41" s="35">
        <f>(G41+H41+I41+J41)/4</f>
        <v>0</v>
      </c>
    </row>
    <row r="42" spans="1:23" ht="15" customHeight="1" x14ac:dyDescent="0.3">
      <c r="A42" s="9">
        <v>2</v>
      </c>
      <c r="B42" s="138" t="s">
        <v>86</v>
      </c>
      <c r="C42" s="139"/>
      <c r="D42" s="139"/>
      <c r="E42" s="140"/>
      <c r="F42" s="62" t="s">
        <v>22</v>
      </c>
      <c r="G42" s="35">
        <f t="shared" si="5"/>
        <v>0</v>
      </c>
      <c r="H42" s="35">
        <f t="shared" si="5"/>
        <v>0</v>
      </c>
      <c r="I42" s="35">
        <f t="shared" si="5"/>
        <v>0</v>
      </c>
      <c r="J42" s="35">
        <f t="shared" si="5"/>
        <v>0</v>
      </c>
      <c r="K42" s="35">
        <f t="shared" ref="K42" si="6">(G42+H42+I42+J42)/4</f>
        <v>0</v>
      </c>
    </row>
    <row r="43" spans="1:23" ht="6" customHeight="1" x14ac:dyDescent="0.3">
      <c r="G43" s="37"/>
      <c r="H43" s="37"/>
      <c r="I43" s="37"/>
      <c r="J43" s="37"/>
      <c r="K43" s="37"/>
    </row>
    <row r="44" spans="1:23" ht="15" customHeight="1" x14ac:dyDescent="0.3">
      <c r="B44" s="127" t="s">
        <v>21</v>
      </c>
      <c r="C44" s="128"/>
      <c r="D44" s="128"/>
      <c r="E44" s="133"/>
      <c r="F44" s="16" t="s">
        <v>24</v>
      </c>
      <c r="G44" s="38">
        <f>G41+G42</f>
        <v>0</v>
      </c>
      <c r="H44" s="38">
        <f t="shared" ref="H44:K44" si="7">H41+H42</f>
        <v>0</v>
      </c>
      <c r="I44" s="38">
        <f t="shared" si="7"/>
        <v>0</v>
      </c>
      <c r="J44" s="38">
        <f t="shared" si="7"/>
        <v>0</v>
      </c>
      <c r="K44" s="38">
        <f t="shared" si="7"/>
        <v>0</v>
      </c>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28"/>
      <c r="F52" s="33" t="s">
        <v>84</v>
      </c>
      <c r="G52" s="35">
        <f>G24</f>
        <v>0</v>
      </c>
      <c r="H52" s="35">
        <f>H24</f>
        <v>0</v>
      </c>
      <c r="I52" s="35">
        <f>I24</f>
        <v>0</v>
      </c>
      <c r="J52" s="35">
        <f>J24</f>
        <v>0</v>
      </c>
      <c r="K52" s="35">
        <f>K24</f>
        <v>0</v>
      </c>
    </row>
    <row r="53" spans="1:11" ht="15" customHeight="1" x14ac:dyDescent="0.3">
      <c r="A53" s="9"/>
      <c r="B53" s="135" t="s">
        <v>89</v>
      </c>
      <c r="C53" s="126"/>
      <c r="D53" s="126"/>
      <c r="E53" s="126"/>
      <c r="F53" s="62" t="s">
        <v>22</v>
      </c>
      <c r="G53" s="35">
        <f>G18</f>
        <v>0</v>
      </c>
      <c r="H53" s="35">
        <f>H18</f>
        <v>0</v>
      </c>
      <c r="I53" s="35">
        <f>I18</f>
        <v>0</v>
      </c>
      <c r="J53" s="35">
        <f>J18</f>
        <v>0</v>
      </c>
      <c r="K53" s="35">
        <f>K18</f>
        <v>0</v>
      </c>
    </row>
    <row r="54" spans="1:11" ht="15" customHeight="1" x14ac:dyDescent="0.3">
      <c r="A54" s="9"/>
      <c r="B54" s="125" t="s">
        <v>139</v>
      </c>
      <c r="C54" s="126"/>
      <c r="D54" s="126"/>
      <c r="E54" s="126"/>
      <c r="F54" s="33" t="s">
        <v>84</v>
      </c>
      <c r="G54" s="35">
        <f>G52-G53</f>
        <v>0</v>
      </c>
      <c r="H54" s="35">
        <f t="shared" ref="H54:K54" si="8">H52-H53</f>
        <v>0</v>
      </c>
      <c r="I54" s="35">
        <f t="shared" si="8"/>
        <v>0</v>
      </c>
      <c r="J54" s="35">
        <f t="shared" si="8"/>
        <v>0</v>
      </c>
      <c r="K54" s="35">
        <f t="shared" si="8"/>
        <v>0</v>
      </c>
    </row>
    <row r="55" spans="1:11" ht="15" customHeight="1" x14ac:dyDescent="0.3">
      <c r="A55" s="9">
        <v>2</v>
      </c>
      <c r="B55" s="127" t="s">
        <v>19</v>
      </c>
      <c r="C55" s="128"/>
      <c r="D55" s="128"/>
      <c r="E55" s="128"/>
      <c r="F55" s="62" t="s">
        <v>22</v>
      </c>
      <c r="G55" s="35">
        <f>G44</f>
        <v>0</v>
      </c>
      <c r="H55" s="35">
        <f t="shared" ref="H55:K55" si="9">H44</f>
        <v>0</v>
      </c>
      <c r="I55" s="35">
        <f t="shared" si="9"/>
        <v>0</v>
      </c>
      <c r="J55" s="35">
        <f t="shared" si="9"/>
        <v>0</v>
      </c>
      <c r="K55" s="35">
        <f t="shared" si="9"/>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1CvaXeMM6zO5RdrRoYZSnD3LW+SSdRA2lUwuCW7vW0/y/zYhdCx8k0GxYPQwxCcg7cxBGQVgzxzyt3jrAbiwHw==" saltValue="AaP50LZ/7JHh3CSvIX9YXg==" spinCount="100000" sheet="1" objects="1" scenarios="1"/>
  <protectedRanges>
    <protectedRange sqref="G10:J14 G36:J36 G32:J33" name="Steunberekening_1"/>
  </protectedRanges>
  <mergeCells count="24">
    <mergeCell ref="B18:E18"/>
    <mergeCell ref="B19:E19"/>
    <mergeCell ref="B20:E20"/>
    <mergeCell ref="B14:E14"/>
    <mergeCell ref="A6:K6"/>
    <mergeCell ref="B10:E10"/>
    <mergeCell ref="B11:E11"/>
    <mergeCell ref="B12:E12"/>
    <mergeCell ref="B13:E13"/>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s>
  <hyperlinks>
    <hyperlink ref="B35:E35" r:id="rId1" display="Emissiefactor grijze stroom Vlaanderen" xr:uid="{AC0D3558-0CD7-44F8-8847-C1C334543CC0}"/>
  </hyperlinks>
  <pageMargins left="0.7" right="0.7" top="0.75" bottom="0.75" header="0.3" footer="0.3"/>
  <pageSetup paperSize="9" orientation="landscape" r:id="rId2"/>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9C657-7972-46A8-BD0C-834B984F1BBE}">
  <sheetPr>
    <tabColor theme="9" tint="-0.249977111117893"/>
  </sheetPr>
  <dimension ref="A2:W131"/>
  <sheetViews>
    <sheetView showGridLines="0" workbookViewId="0">
      <selection activeCell="G36" sqref="G36:J36"/>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170</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ht="30" customHeight="1" x14ac:dyDescent="0.3">
      <c r="A6" s="129" t="s">
        <v>191</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31" t="s">
        <v>88</v>
      </c>
      <c r="C10" s="132"/>
      <c r="D10" s="132"/>
      <c r="E10" s="132"/>
      <c r="F10" s="63" t="s">
        <v>0</v>
      </c>
      <c r="G10" s="152"/>
      <c r="H10" s="152"/>
      <c r="I10" s="152"/>
      <c r="J10" s="152"/>
      <c r="K10" s="35">
        <f>(G10+H10+I10+J10)/4</f>
        <v>0</v>
      </c>
      <c r="M10" s="65"/>
      <c r="N10" s="65"/>
      <c r="O10" s="65"/>
      <c r="P10" s="65"/>
      <c r="Q10" s="65"/>
      <c r="R10" s="65"/>
      <c r="S10" s="65"/>
      <c r="T10" s="65"/>
    </row>
    <row r="11" spans="1:20" ht="15" hidden="1" customHeight="1" x14ac:dyDescent="0.3">
      <c r="A11" s="9">
        <v>2</v>
      </c>
      <c r="B11" s="131"/>
      <c r="C11" s="131"/>
      <c r="D11" s="131"/>
      <c r="E11" s="131"/>
      <c r="F11" s="63"/>
      <c r="G11" s="152"/>
      <c r="H11" s="152"/>
      <c r="I11" s="152"/>
      <c r="J11" s="152"/>
      <c r="K11" s="35">
        <f>(G11+H11+I11+J11)/4</f>
        <v>0</v>
      </c>
    </row>
    <row r="12" spans="1:20" ht="15" customHeight="1" x14ac:dyDescent="0.3">
      <c r="A12" s="9">
        <v>2</v>
      </c>
      <c r="B12" s="131" t="s">
        <v>78</v>
      </c>
      <c r="C12" s="131"/>
      <c r="D12" s="131"/>
      <c r="E12" s="131"/>
      <c r="F12" s="63" t="s">
        <v>0</v>
      </c>
      <c r="G12" s="152"/>
      <c r="H12" s="152"/>
      <c r="I12" s="152"/>
      <c r="J12" s="152"/>
      <c r="K12" s="35">
        <f t="shared" ref="K12:K14" si="0">(G12+H12+I12+J12)/4</f>
        <v>0</v>
      </c>
    </row>
    <row r="13" spans="1:20" ht="15" hidden="1" customHeight="1" x14ac:dyDescent="0.3">
      <c r="A13" s="9">
        <v>4</v>
      </c>
      <c r="B13" s="131"/>
      <c r="C13" s="131"/>
      <c r="D13" s="131"/>
      <c r="E13" s="131"/>
      <c r="F13" s="25"/>
      <c r="G13" s="34"/>
      <c r="H13" s="34"/>
      <c r="I13" s="34"/>
      <c r="J13" s="34"/>
      <c r="K13" s="35">
        <f t="shared" si="0"/>
        <v>0</v>
      </c>
    </row>
    <row r="14" spans="1:20" ht="15" hidden="1" customHeight="1" x14ac:dyDescent="0.3">
      <c r="A14" s="9">
        <v>5</v>
      </c>
      <c r="B14" s="131"/>
      <c r="C14" s="131"/>
      <c r="D14" s="131"/>
      <c r="E14" s="131"/>
      <c r="F14" s="25"/>
      <c r="G14" s="34"/>
      <c r="H14" s="34"/>
      <c r="I14" s="34"/>
      <c r="J14" s="34"/>
      <c r="K14" s="35">
        <f t="shared" si="0"/>
        <v>0</v>
      </c>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row r="18" spans="1:20" ht="15" customHeight="1" x14ac:dyDescent="0.3">
      <c r="A18" s="9">
        <v>1</v>
      </c>
      <c r="B18" s="131" t="s">
        <v>88</v>
      </c>
      <c r="C18" s="132"/>
      <c r="D18" s="132"/>
      <c r="E18" s="132"/>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31">
        <f>B11</f>
        <v>0</v>
      </c>
      <c r="C19" s="131"/>
      <c r="D19" s="131"/>
      <c r="E19" s="131"/>
      <c r="F19" s="25" t="s">
        <v>84</v>
      </c>
      <c r="G19" s="35">
        <f>G11*25</f>
        <v>0</v>
      </c>
      <c r="H19" s="35">
        <f>H11*25</f>
        <v>0</v>
      </c>
      <c r="I19" s="35">
        <f>I11*25</f>
        <v>0</v>
      </c>
      <c r="J19" s="35">
        <f>J11*25</f>
        <v>0</v>
      </c>
      <c r="K19" s="35">
        <f>K11*25</f>
        <v>0</v>
      </c>
    </row>
    <row r="20" spans="1:20" ht="15" customHeight="1" x14ac:dyDescent="0.3">
      <c r="A20" s="9">
        <v>2</v>
      </c>
      <c r="B20" s="131" t="s">
        <v>78</v>
      </c>
      <c r="C20" s="131"/>
      <c r="D20" s="131"/>
      <c r="E20" s="131"/>
      <c r="F20" s="25" t="s">
        <v>84</v>
      </c>
      <c r="G20" s="35">
        <f>G12*265</f>
        <v>0</v>
      </c>
      <c r="H20" s="35">
        <f t="shared" ref="H20:K20" si="1">H12*265</f>
        <v>0</v>
      </c>
      <c r="I20" s="35">
        <f t="shared" si="1"/>
        <v>0</v>
      </c>
      <c r="J20" s="35">
        <f t="shared" si="1"/>
        <v>0</v>
      </c>
      <c r="K20" s="35">
        <f t="shared" si="1"/>
        <v>0</v>
      </c>
    </row>
    <row r="21" spans="1:20" ht="15" hidden="1" customHeight="1" x14ac:dyDescent="0.3">
      <c r="A21" s="9">
        <v>4</v>
      </c>
      <c r="B21" s="131">
        <f>B13</f>
        <v>0</v>
      </c>
      <c r="C21" s="131"/>
      <c r="D21" s="131"/>
      <c r="E21" s="131"/>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31">
        <f>B14</f>
        <v>0</v>
      </c>
      <c r="C22" s="131"/>
      <c r="D22" s="131"/>
      <c r="E22" s="131"/>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152"/>
      <c r="H32" s="152"/>
      <c r="I32" s="152"/>
      <c r="J32" s="152"/>
      <c r="K32" s="35">
        <f t="shared" ref="K32:K33" si="4">(G32+H32+I32+J32)/4</f>
        <v>0</v>
      </c>
    </row>
    <row r="33" spans="1:23" x14ac:dyDescent="0.3">
      <c r="A33" s="9">
        <v>2</v>
      </c>
      <c r="B33" s="138" t="s">
        <v>86</v>
      </c>
      <c r="C33" s="139"/>
      <c r="D33" s="139"/>
      <c r="E33" s="140"/>
      <c r="F33" s="63" t="s">
        <v>79</v>
      </c>
      <c r="G33" s="152"/>
      <c r="H33" s="152"/>
      <c r="I33" s="152"/>
      <c r="J33" s="152"/>
      <c r="K33" s="35">
        <f t="shared" si="4"/>
        <v>0</v>
      </c>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ht="15" customHeight="1" x14ac:dyDescent="0.35">
      <c r="B36" s="137" t="s">
        <v>87</v>
      </c>
      <c r="C36" s="137"/>
      <c r="D36" s="137"/>
      <c r="E36" s="137"/>
      <c r="F36" s="64" t="s">
        <v>80</v>
      </c>
      <c r="G36" s="158"/>
      <c r="H36" s="158"/>
      <c r="I36" s="158"/>
      <c r="J36" s="158"/>
      <c r="K36" s="35">
        <f>(G36+H36+I36+J36)/4</f>
        <v>0</v>
      </c>
      <c r="M36" s="61"/>
      <c r="N36" s="61"/>
      <c r="O36" s="61"/>
      <c r="P36" s="61"/>
      <c r="Q36" s="61"/>
      <c r="R36" s="61"/>
      <c r="S36" s="61"/>
      <c r="T36" s="61"/>
      <c r="U36" s="61"/>
      <c r="V36" s="61"/>
    </row>
    <row r="37" spans="1:23" x14ac:dyDescent="0.3">
      <c r="B37" s="27"/>
      <c r="C37" s="27"/>
      <c r="D37" s="27"/>
      <c r="E37" s="27"/>
      <c r="G37" s="26"/>
      <c r="H37" s="26"/>
      <c r="I37" s="26"/>
      <c r="J37" s="26"/>
      <c r="K37" s="26"/>
    </row>
    <row r="38" spans="1:23" s="54" customFormat="1" ht="46.95" customHeight="1" x14ac:dyDescent="0.3">
      <c r="A38" s="141" t="s">
        <v>197</v>
      </c>
      <c r="B38" s="141"/>
      <c r="C38" s="141"/>
      <c r="D38" s="141"/>
      <c r="E38" s="141"/>
      <c r="F38" s="141"/>
      <c r="G38" s="141"/>
      <c r="H38" s="141"/>
      <c r="I38" s="141"/>
      <c r="J38" s="141"/>
      <c r="K38" s="141"/>
      <c r="L38" s="119"/>
      <c r="M38" s="119"/>
      <c r="N38" s="119"/>
      <c r="O38" s="119"/>
      <c r="P38" s="119"/>
      <c r="Q38" s="119"/>
      <c r="R38" s="119"/>
      <c r="S38" s="119"/>
      <c r="T38" s="119"/>
      <c r="U38" s="119"/>
      <c r="V38" s="120"/>
      <c r="W38" s="120"/>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 t="shared" ref="G41:J42" si="5">G32*G35/1000</f>
        <v>0</v>
      </c>
      <c r="H41" s="35">
        <f t="shared" si="5"/>
        <v>0</v>
      </c>
      <c r="I41" s="35">
        <f t="shared" si="5"/>
        <v>0</v>
      </c>
      <c r="J41" s="35">
        <f t="shared" si="5"/>
        <v>0</v>
      </c>
      <c r="K41" s="35">
        <f>(G41+H41+I41+J41)/4</f>
        <v>0</v>
      </c>
    </row>
    <row r="42" spans="1:23" ht="15" customHeight="1" x14ac:dyDescent="0.3">
      <c r="A42" s="9">
        <v>2</v>
      </c>
      <c r="B42" s="138" t="s">
        <v>86</v>
      </c>
      <c r="C42" s="139"/>
      <c r="D42" s="139"/>
      <c r="E42" s="140"/>
      <c r="F42" s="62" t="s">
        <v>22</v>
      </c>
      <c r="G42" s="35">
        <f t="shared" si="5"/>
        <v>0</v>
      </c>
      <c r="H42" s="35">
        <f t="shared" si="5"/>
        <v>0</v>
      </c>
      <c r="I42" s="35">
        <f t="shared" si="5"/>
        <v>0</v>
      </c>
      <c r="J42" s="35">
        <f t="shared" si="5"/>
        <v>0</v>
      </c>
      <c r="K42" s="35">
        <f t="shared" ref="K42" si="6">(G42+H42+I42+J42)/4</f>
        <v>0</v>
      </c>
    </row>
    <row r="43" spans="1:23" ht="6" customHeight="1" x14ac:dyDescent="0.3">
      <c r="G43" s="37"/>
      <c r="H43" s="37"/>
      <c r="I43" s="37"/>
      <c r="J43" s="37"/>
      <c r="K43" s="37"/>
    </row>
    <row r="44" spans="1:23" ht="15" customHeight="1" x14ac:dyDescent="0.3">
      <c r="B44" s="127" t="s">
        <v>21</v>
      </c>
      <c r="C44" s="128"/>
      <c r="D44" s="128"/>
      <c r="E44" s="133"/>
      <c r="F44" s="16" t="s">
        <v>24</v>
      </c>
      <c r="G44" s="38">
        <f>G41+G42</f>
        <v>0</v>
      </c>
      <c r="H44" s="38">
        <f t="shared" ref="H44:K44" si="7">H41+H42</f>
        <v>0</v>
      </c>
      <c r="I44" s="38">
        <f t="shared" si="7"/>
        <v>0</v>
      </c>
      <c r="J44" s="38">
        <f t="shared" si="7"/>
        <v>0</v>
      </c>
      <c r="K44" s="38">
        <f t="shared" si="7"/>
        <v>0</v>
      </c>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28"/>
      <c r="F52" s="33" t="s">
        <v>84</v>
      </c>
      <c r="G52" s="35">
        <f>G24</f>
        <v>0</v>
      </c>
      <c r="H52" s="35">
        <f>H24</f>
        <v>0</v>
      </c>
      <c r="I52" s="35">
        <f>I24</f>
        <v>0</v>
      </c>
      <c r="J52" s="35">
        <f>J24</f>
        <v>0</v>
      </c>
      <c r="K52" s="35">
        <f>K24</f>
        <v>0</v>
      </c>
    </row>
    <row r="53" spans="1:11" ht="15" customHeight="1" x14ac:dyDescent="0.3">
      <c r="A53" s="9"/>
      <c r="B53" s="135" t="s">
        <v>89</v>
      </c>
      <c r="C53" s="126"/>
      <c r="D53" s="126"/>
      <c r="E53" s="126"/>
      <c r="F53" s="62" t="s">
        <v>22</v>
      </c>
      <c r="G53" s="35">
        <f>G18</f>
        <v>0</v>
      </c>
      <c r="H53" s="35">
        <f>H18</f>
        <v>0</v>
      </c>
      <c r="I53" s="35">
        <f>I18</f>
        <v>0</v>
      </c>
      <c r="J53" s="35">
        <f>J18</f>
        <v>0</v>
      </c>
      <c r="K53" s="35">
        <f>K18</f>
        <v>0</v>
      </c>
    </row>
    <row r="54" spans="1:11" ht="15" customHeight="1" x14ac:dyDescent="0.3">
      <c r="A54" s="9"/>
      <c r="B54" s="125" t="s">
        <v>139</v>
      </c>
      <c r="C54" s="126"/>
      <c r="D54" s="126"/>
      <c r="E54" s="126"/>
      <c r="F54" s="33" t="s">
        <v>84</v>
      </c>
      <c r="G54" s="35">
        <f>G52-G53</f>
        <v>0</v>
      </c>
      <c r="H54" s="35">
        <f t="shared" ref="H54:K54" si="8">H52-H53</f>
        <v>0</v>
      </c>
      <c r="I54" s="35">
        <f t="shared" si="8"/>
        <v>0</v>
      </c>
      <c r="J54" s="35">
        <f t="shared" si="8"/>
        <v>0</v>
      </c>
      <c r="K54" s="35">
        <f t="shared" si="8"/>
        <v>0</v>
      </c>
    </row>
    <row r="55" spans="1:11" ht="15" customHeight="1" x14ac:dyDescent="0.3">
      <c r="A55" s="9">
        <v>2</v>
      </c>
      <c r="B55" s="127" t="s">
        <v>19</v>
      </c>
      <c r="C55" s="128"/>
      <c r="D55" s="128"/>
      <c r="E55" s="128"/>
      <c r="F55" s="62" t="s">
        <v>22</v>
      </c>
      <c r="G55" s="35">
        <f>G44</f>
        <v>0</v>
      </c>
      <c r="H55" s="35">
        <f t="shared" ref="H55:K55" si="9">H44</f>
        <v>0</v>
      </c>
      <c r="I55" s="35">
        <f t="shared" si="9"/>
        <v>0</v>
      </c>
      <c r="J55" s="35">
        <f t="shared" si="9"/>
        <v>0</v>
      </c>
      <c r="K55" s="35">
        <f t="shared" si="9"/>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t3oOvxyjkearv5i4E4HWbnLMQj1qc0Wj3D8bg/w2UlKukhVFftn4aTCrvqUhPcDxKRIbST49GKJB1R87TTFmBg==" saltValue="UnZzD2BAQSe48kisl86cdA==" spinCount="100000" sheet="1" objects="1" scenarios="1"/>
  <protectedRanges>
    <protectedRange sqref="G10:J14 G36:J36 G32:J33" name="Steunberekening_1"/>
  </protectedRanges>
  <mergeCells count="24">
    <mergeCell ref="B18:E18"/>
    <mergeCell ref="B19:E19"/>
    <mergeCell ref="B20:E20"/>
    <mergeCell ref="B14:E14"/>
    <mergeCell ref="A6:K6"/>
    <mergeCell ref="B10:E10"/>
    <mergeCell ref="B11:E11"/>
    <mergeCell ref="B12:E12"/>
    <mergeCell ref="B13:E13"/>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s>
  <hyperlinks>
    <hyperlink ref="B35:E35" r:id="rId1" display="Emissiefactor grijze stroom Vlaanderen" xr:uid="{615CB91F-0987-432D-A81E-B8D4E24D4F49}"/>
  </hyperlinks>
  <pageMargins left="0.7" right="0.7" top="0.75" bottom="0.75" header="0.3" footer="0.3"/>
  <pageSetup paperSize="9" orientation="landscape" r:id="rId2"/>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5538-23B9-4376-9490-0E10631F4205}">
  <sheetPr>
    <tabColor theme="9" tint="-0.249977111117893"/>
  </sheetPr>
  <dimension ref="A2:W131"/>
  <sheetViews>
    <sheetView showGridLines="0" workbookViewId="0">
      <selection activeCell="G36" sqref="G36:J36"/>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195</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ht="30" customHeight="1" x14ac:dyDescent="0.3">
      <c r="A6" s="129" t="s">
        <v>191</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31" t="s">
        <v>88</v>
      </c>
      <c r="C10" s="132"/>
      <c r="D10" s="132"/>
      <c r="E10" s="132"/>
      <c r="F10" s="63" t="s">
        <v>0</v>
      </c>
      <c r="G10" s="152"/>
      <c r="H10" s="152"/>
      <c r="I10" s="152"/>
      <c r="J10" s="152"/>
      <c r="K10" s="35">
        <f>(G10+H10+I10+J10)/4</f>
        <v>0</v>
      </c>
      <c r="M10" s="65"/>
      <c r="N10" s="65"/>
      <c r="O10" s="65"/>
      <c r="P10" s="65"/>
      <c r="Q10" s="65"/>
      <c r="R10" s="65"/>
      <c r="S10" s="65"/>
      <c r="T10" s="65"/>
    </row>
    <row r="11" spans="1:20" ht="15" hidden="1" customHeight="1" x14ac:dyDescent="0.3">
      <c r="A11" s="9">
        <v>2</v>
      </c>
      <c r="B11" s="131"/>
      <c r="C11" s="131"/>
      <c r="D11" s="131"/>
      <c r="E11" s="131"/>
      <c r="F11" s="63"/>
      <c r="G11" s="152"/>
      <c r="H11" s="152"/>
      <c r="I11" s="152"/>
      <c r="J11" s="152"/>
      <c r="K11" s="35">
        <f>(G11+H11+I11+J11)/4</f>
        <v>0</v>
      </c>
    </row>
    <row r="12" spans="1:20" ht="15" customHeight="1" x14ac:dyDescent="0.3">
      <c r="A12" s="9">
        <v>2</v>
      </c>
      <c r="B12" s="131" t="s">
        <v>78</v>
      </c>
      <c r="C12" s="131"/>
      <c r="D12" s="131"/>
      <c r="E12" s="131"/>
      <c r="F12" s="63" t="s">
        <v>0</v>
      </c>
      <c r="G12" s="152"/>
      <c r="H12" s="152"/>
      <c r="I12" s="152"/>
      <c r="J12" s="152"/>
      <c r="K12" s="35">
        <f t="shared" ref="K12:K14" si="0">(G12+H12+I12+J12)/4</f>
        <v>0</v>
      </c>
    </row>
    <row r="13" spans="1:20" ht="15" hidden="1" customHeight="1" x14ac:dyDescent="0.3">
      <c r="A13" s="9">
        <v>4</v>
      </c>
      <c r="B13" s="131"/>
      <c r="C13" s="131"/>
      <c r="D13" s="131"/>
      <c r="E13" s="131"/>
      <c r="F13" s="25"/>
      <c r="G13" s="34"/>
      <c r="H13" s="34"/>
      <c r="I13" s="34"/>
      <c r="J13" s="34"/>
      <c r="K13" s="35">
        <f t="shared" si="0"/>
        <v>0</v>
      </c>
    </row>
    <row r="14" spans="1:20" ht="15" hidden="1" customHeight="1" x14ac:dyDescent="0.3">
      <c r="A14" s="9">
        <v>5</v>
      </c>
      <c r="B14" s="131"/>
      <c r="C14" s="131"/>
      <c r="D14" s="131"/>
      <c r="E14" s="131"/>
      <c r="F14" s="25"/>
      <c r="G14" s="34"/>
      <c r="H14" s="34"/>
      <c r="I14" s="34"/>
      <c r="J14" s="34"/>
      <c r="K14" s="35">
        <f t="shared" si="0"/>
        <v>0</v>
      </c>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row r="18" spans="1:20" ht="15" customHeight="1" x14ac:dyDescent="0.3">
      <c r="A18" s="9">
        <v>1</v>
      </c>
      <c r="B18" s="131" t="s">
        <v>88</v>
      </c>
      <c r="C18" s="132"/>
      <c r="D18" s="132"/>
      <c r="E18" s="132"/>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31">
        <f>B11</f>
        <v>0</v>
      </c>
      <c r="C19" s="131"/>
      <c r="D19" s="131"/>
      <c r="E19" s="131"/>
      <c r="F19" s="25" t="s">
        <v>84</v>
      </c>
      <c r="G19" s="35">
        <f>G11*25</f>
        <v>0</v>
      </c>
      <c r="H19" s="35">
        <f>H11*25</f>
        <v>0</v>
      </c>
      <c r="I19" s="35">
        <f>I11*25</f>
        <v>0</v>
      </c>
      <c r="J19" s="35">
        <f>J11*25</f>
        <v>0</v>
      </c>
      <c r="K19" s="35">
        <f>K11*25</f>
        <v>0</v>
      </c>
    </row>
    <row r="20" spans="1:20" ht="15" customHeight="1" x14ac:dyDescent="0.3">
      <c r="A20" s="9">
        <v>2</v>
      </c>
      <c r="B20" s="131" t="s">
        <v>78</v>
      </c>
      <c r="C20" s="131"/>
      <c r="D20" s="131"/>
      <c r="E20" s="131"/>
      <c r="F20" s="25" t="s">
        <v>84</v>
      </c>
      <c r="G20" s="35">
        <f>G12*265</f>
        <v>0</v>
      </c>
      <c r="H20" s="35">
        <f t="shared" ref="H20:K20" si="1">H12*265</f>
        <v>0</v>
      </c>
      <c r="I20" s="35">
        <f t="shared" si="1"/>
        <v>0</v>
      </c>
      <c r="J20" s="35">
        <f t="shared" si="1"/>
        <v>0</v>
      </c>
      <c r="K20" s="35">
        <f t="shared" si="1"/>
        <v>0</v>
      </c>
    </row>
    <row r="21" spans="1:20" ht="15" hidden="1" customHeight="1" x14ac:dyDescent="0.3">
      <c r="A21" s="9">
        <v>4</v>
      </c>
      <c r="B21" s="131">
        <f>B13</f>
        <v>0</v>
      </c>
      <c r="C21" s="131"/>
      <c r="D21" s="131"/>
      <c r="E21" s="131"/>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31">
        <f>B14</f>
        <v>0</v>
      </c>
      <c r="C22" s="131"/>
      <c r="D22" s="131"/>
      <c r="E22" s="131"/>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152"/>
      <c r="H32" s="152"/>
      <c r="I32" s="152"/>
      <c r="J32" s="152"/>
      <c r="K32" s="35">
        <f t="shared" ref="K32:K33" si="4">(G32+H32+I32+J32)/4</f>
        <v>0</v>
      </c>
    </row>
    <row r="33" spans="1:23" x14ac:dyDescent="0.3">
      <c r="A33" s="9">
        <v>2</v>
      </c>
      <c r="B33" s="138" t="s">
        <v>86</v>
      </c>
      <c r="C33" s="139"/>
      <c r="D33" s="139"/>
      <c r="E33" s="140"/>
      <c r="F33" s="63" t="s">
        <v>79</v>
      </c>
      <c r="G33" s="152"/>
      <c r="H33" s="152"/>
      <c r="I33" s="152"/>
      <c r="J33" s="152"/>
      <c r="K33" s="35">
        <f t="shared" si="4"/>
        <v>0</v>
      </c>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ht="15" customHeight="1" x14ac:dyDescent="0.35">
      <c r="B36" s="137" t="s">
        <v>87</v>
      </c>
      <c r="C36" s="137"/>
      <c r="D36" s="137"/>
      <c r="E36" s="137"/>
      <c r="F36" s="64" t="s">
        <v>80</v>
      </c>
      <c r="G36" s="158"/>
      <c r="H36" s="158"/>
      <c r="I36" s="158"/>
      <c r="J36" s="158"/>
      <c r="K36" s="35">
        <f>(G36+H36+I36+J36)/4</f>
        <v>0</v>
      </c>
      <c r="M36" s="61"/>
      <c r="N36" s="61"/>
      <c r="O36" s="61"/>
      <c r="P36" s="61"/>
      <c r="Q36" s="61"/>
      <c r="R36" s="61"/>
      <c r="S36" s="61"/>
      <c r="T36" s="61"/>
      <c r="U36" s="61"/>
      <c r="V36" s="61"/>
    </row>
    <row r="37" spans="1:23" x14ac:dyDescent="0.3">
      <c r="B37" s="27"/>
      <c r="C37" s="27"/>
      <c r="D37" s="27"/>
      <c r="E37" s="27"/>
      <c r="G37" s="26"/>
      <c r="H37" s="26"/>
      <c r="I37" s="26"/>
      <c r="J37" s="26"/>
      <c r="K37" s="26"/>
    </row>
    <row r="38" spans="1:23" s="54" customFormat="1" ht="46.95" customHeight="1" x14ac:dyDescent="0.3">
      <c r="A38" s="141" t="s">
        <v>197</v>
      </c>
      <c r="B38" s="141"/>
      <c r="C38" s="141"/>
      <c r="D38" s="141"/>
      <c r="E38" s="141"/>
      <c r="F38" s="141"/>
      <c r="G38" s="141"/>
      <c r="H38" s="141"/>
      <c r="I38" s="141"/>
      <c r="J38" s="141"/>
      <c r="K38" s="141"/>
      <c r="L38" s="119"/>
      <c r="M38" s="119"/>
      <c r="N38" s="119"/>
      <c r="O38" s="119"/>
      <c r="P38" s="119"/>
      <c r="Q38" s="119"/>
      <c r="R38" s="119"/>
      <c r="S38" s="119"/>
      <c r="T38" s="119"/>
      <c r="U38" s="119"/>
      <c r="V38" s="120"/>
      <c r="W38" s="120"/>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 t="shared" ref="G41:J42" si="5">G32*G35/1000</f>
        <v>0</v>
      </c>
      <c r="H41" s="35">
        <f t="shared" si="5"/>
        <v>0</v>
      </c>
      <c r="I41" s="35">
        <f t="shared" si="5"/>
        <v>0</v>
      </c>
      <c r="J41" s="35">
        <f t="shared" si="5"/>
        <v>0</v>
      </c>
      <c r="K41" s="35">
        <f>(G41+H41+I41+J41)/4</f>
        <v>0</v>
      </c>
    </row>
    <row r="42" spans="1:23" ht="15" customHeight="1" x14ac:dyDescent="0.3">
      <c r="A42" s="9">
        <v>2</v>
      </c>
      <c r="B42" s="138" t="s">
        <v>86</v>
      </c>
      <c r="C42" s="139"/>
      <c r="D42" s="139"/>
      <c r="E42" s="140"/>
      <c r="F42" s="62" t="s">
        <v>22</v>
      </c>
      <c r="G42" s="35">
        <f t="shared" si="5"/>
        <v>0</v>
      </c>
      <c r="H42" s="35">
        <f t="shared" si="5"/>
        <v>0</v>
      </c>
      <c r="I42" s="35">
        <f t="shared" si="5"/>
        <v>0</v>
      </c>
      <c r="J42" s="35">
        <f t="shared" si="5"/>
        <v>0</v>
      </c>
      <c r="K42" s="35">
        <f t="shared" ref="K42" si="6">(G42+H42+I42+J42)/4</f>
        <v>0</v>
      </c>
    </row>
    <row r="43" spans="1:23" ht="6" customHeight="1" x14ac:dyDescent="0.3">
      <c r="G43" s="37"/>
      <c r="H43" s="37"/>
      <c r="I43" s="37"/>
      <c r="J43" s="37"/>
      <c r="K43" s="37"/>
    </row>
    <row r="44" spans="1:23" ht="15" customHeight="1" x14ac:dyDescent="0.3">
      <c r="B44" s="127" t="s">
        <v>21</v>
      </c>
      <c r="C44" s="128"/>
      <c r="D44" s="128"/>
      <c r="E44" s="133"/>
      <c r="F44" s="16" t="s">
        <v>24</v>
      </c>
      <c r="G44" s="38">
        <f>G41+G42</f>
        <v>0</v>
      </c>
      <c r="H44" s="38">
        <f t="shared" ref="H44:K44" si="7">H41+H42</f>
        <v>0</v>
      </c>
      <c r="I44" s="38">
        <f t="shared" si="7"/>
        <v>0</v>
      </c>
      <c r="J44" s="38">
        <f t="shared" si="7"/>
        <v>0</v>
      </c>
      <c r="K44" s="38">
        <f t="shared" si="7"/>
        <v>0</v>
      </c>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28"/>
      <c r="F52" s="33" t="s">
        <v>84</v>
      </c>
      <c r="G52" s="35">
        <f>G24</f>
        <v>0</v>
      </c>
      <c r="H52" s="35">
        <f>H24</f>
        <v>0</v>
      </c>
      <c r="I52" s="35">
        <f>I24</f>
        <v>0</v>
      </c>
      <c r="J52" s="35">
        <f>J24</f>
        <v>0</v>
      </c>
      <c r="K52" s="35">
        <f>K24</f>
        <v>0</v>
      </c>
    </row>
    <row r="53" spans="1:11" ht="15" customHeight="1" x14ac:dyDescent="0.3">
      <c r="A53" s="9"/>
      <c r="B53" s="135" t="s">
        <v>89</v>
      </c>
      <c r="C53" s="126"/>
      <c r="D53" s="126"/>
      <c r="E53" s="126"/>
      <c r="F53" s="62" t="s">
        <v>22</v>
      </c>
      <c r="G53" s="35">
        <f>G18</f>
        <v>0</v>
      </c>
      <c r="H53" s="35">
        <f>H18</f>
        <v>0</v>
      </c>
      <c r="I53" s="35">
        <f>I18</f>
        <v>0</v>
      </c>
      <c r="J53" s="35">
        <f>J18</f>
        <v>0</v>
      </c>
      <c r="K53" s="35">
        <f>K18</f>
        <v>0</v>
      </c>
    </row>
    <row r="54" spans="1:11" ht="15" customHeight="1" x14ac:dyDescent="0.3">
      <c r="A54" s="9"/>
      <c r="B54" s="125" t="s">
        <v>139</v>
      </c>
      <c r="C54" s="126"/>
      <c r="D54" s="126"/>
      <c r="E54" s="126"/>
      <c r="F54" s="33" t="s">
        <v>84</v>
      </c>
      <c r="G54" s="35">
        <f>G52-G53</f>
        <v>0</v>
      </c>
      <c r="H54" s="35">
        <f t="shared" ref="H54:K54" si="8">H52-H53</f>
        <v>0</v>
      </c>
      <c r="I54" s="35">
        <f t="shared" si="8"/>
        <v>0</v>
      </c>
      <c r="J54" s="35">
        <f t="shared" si="8"/>
        <v>0</v>
      </c>
      <c r="K54" s="35">
        <f t="shared" si="8"/>
        <v>0</v>
      </c>
    </row>
    <row r="55" spans="1:11" ht="15" customHeight="1" x14ac:dyDescent="0.3">
      <c r="A55" s="9">
        <v>2</v>
      </c>
      <c r="B55" s="127" t="s">
        <v>19</v>
      </c>
      <c r="C55" s="128"/>
      <c r="D55" s="128"/>
      <c r="E55" s="128"/>
      <c r="F55" s="62" t="s">
        <v>22</v>
      </c>
      <c r="G55" s="35">
        <f>G44</f>
        <v>0</v>
      </c>
      <c r="H55" s="35">
        <f t="shared" ref="H55:K55" si="9">H44</f>
        <v>0</v>
      </c>
      <c r="I55" s="35">
        <f t="shared" si="9"/>
        <v>0</v>
      </c>
      <c r="J55" s="35">
        <f t="shared" si="9"/>
        <v>0</v>
      </c>
      <c r="K55" s="35">
        <f t="shared" si="9"/>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d5AglApc0X/JIb/b59cClwAGjJa+ssMpY3Cz5oMV20pkXo4TAUTmr3sZdTTUWlVmzpkPXfzoFh8hp8VuWV4KZQ==" saltValue="heK19WDJJtIBWsQGvyfp6g==" spinCount="100000" sheet="1" objects="1" scenarios="1"/>
  <protectedRanges>
    <protectedRange sqref="G10:J14 G36:J36 G32:J33" name="Steunberekening_1_1"/>
  </protectedRanges>
  <mergeCells count="24">
    <mergeCell ref="B18:E18"/>
    <mergeCell ref="B19:E19"/>
    <mergeCell ref="B20:E20"/>
    <mergeCell ref="B14:E14"/>
    <mergeCell ref="A6:K6"/>
    <mergeCell ref="B10:E10"/>
    <mergeCell ref="B11:E11"/>
    <mergeCell ref="B12:E12"/>
    <mergeCell ref="B13:E13"/>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s>
  <hyperlinks>
    <hyperlink ref="B35:E35" r:id="rId1" display="Emissiefactor grijze stroom Vlaanderen" xr:uid="{92974AE2-77E8-4879-A35E-539FC48E5283}"/>
  </hyperlinks>
  <pageMargins left="0.7" right="0.7" top="0.75" bottom="0.75" header="0.3" footer="0.3"/>
  <pageSetup paperSize="9" orientation="landscape" r:id="rId2"/>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7D17-49F2-41B1-AAF0-8309CD9C3E42}">
  <dimension ref="A2:W131"/>
  <sheetViews>
    <sheetView showGridLines="0" workbookViewId="0">
      <selection activeCell="G10" sqref="G10"/>
    </sheetView>
  </sheetViews>
  <sheetFormatPr defaultColWidth="9.109375" defaultRowHeight="14.4" x14ac:dyDescent="0.3"/>
  <cols>
    <col min="1" max="1" width="3.44140625" style="64" customWidth="1"/>
    <col min="2" max="4" width="9.109375" style="64"/>
    <col min="5" max="5" width="8.44140625" style="64" customWidth="1"/>
    <col min="6" max="6" width="12.33203125" style="64" bestFit="1" customWidth="1"/>
    <col min="7" max="10" width="10.5546875" style="64" customWidth="1"/>
    <col min="11" max="11" width="11.33203125" style="64" customWidth="1"/>
    <col min="12" max="12" width="9.44140625" style="64" customWidth="1"/>
    <col min="13" max="16384" width="9.109375" style="64"/>
  </cols>
  <sheetData>
    <row r="2" spans="1:20" s="4" customFormat="1" ht="15.6" x14ac:dyDescent="0.3">
      <c r="A2" s="2" t="s">
        <v>194</v>
      </c>
      <c r="B2" s="3"/>
      <c r="C2" s="3"/>
      <c r="D2" s="3"/>
      <c r="E2" s="3"/>
      <c r="F2" s="3"/>
      <c r="G2" s="3"/>
      <c r="H2" s="3"/>
      <c r="I2" s="3"/>
      <c r="J2" s="3"/>
      <c r="K2" s="3"/>
    </row>
    <row r="4" spans="1:20" x14ac:dyDescent="0.3">
      <c r="A4" s="31" t="s">
        <v>171</v>
      </c>
      <c r="B4" s="32"/>
      <c r="C4" s="32"/>
      <c r="D4" s="32"/>
      <c r="E4" s="32"/>
      <c r="F4" s="32"/>
      <c r="G4" s="32"/>
      <c r="H4" s="32"/>
      <c r="I4" s="32"/>
      <c r="J4" s="32"/>
      <c r="K4" s="32"/>
    </row>
    <row r="5" spans="1:20" ht="6" customHeight="1" x14ac:dyDescent="0.3"/>
    <row r="6" spans="1:20" x14ac:dyDescent="0.3">
      <c r="A6" s="129" t="s">
        <v>198</v>
      </c>
      <c r="B6" s="130"/>
      <c r="C6" s="130"/>
      <c r="D6" s="130"/>
      <c r="E6" s="130"/>
      <c r="F6" s="130"/>
      <c r="G6" s="130"/>
      <c r="H6" s="130"/>
      <c r="I6" s="130"/>
      <c r="J6" s="130"/>
      <c r="K6" s="130"/>
    </row>
    <row r="7" spans="1:20" ht="6" customHeight="1" x14ac:dyDescent="0.3"/>
    <row r="8" spans="1:20" ht="37.5" customHeight="1" x14ac:dyDescent="0.3">
      <c r="A8" s="11" t="s">
        <v>17</v>
      </c>
      <c r="B8" s="65" t="s">
        <v>25</v>
      </c>
      <c r="C8" s="65"/>
      <c r="D8" s="65"/>
      <c r="E8" s="65"/>
      <c r="F8" s="66" t="s">
        <v>18</v>
      </c>
      <c r="G8" s="66" t="s">
        <v>26</v>
      </c>
      <c r="H8" s="66" t="s">
        <v>27</v>
      </c>
      <c r="I8" s="66" t="s">
        <v>28</v>
      </c>
      <c r="J8" s="66" t="s">
        <v>29</v>
      </c>
      <c r="K8" s="12" t="s">
        <v>23</v>
      </c>
    </row>
    <row r="9" spans="1:20" ht="6" customHeight="1" x14ac:dyDescent="0.3"/>
    <row r="10" spans="1:20" ht="15" customHeight="1" x14ac:dyDescent="0.3">
      <c r="A10" s="9">
        <v>1</v>
      </c>
      <c r="B10" s="127" t="s">
        <v>88</v>
      </c>
      <c r="C10" s="128"/>
      <c r="D10" s="128"/>
      <c r="E10" s="133"/>
      <c r="F10" s="63" t="s">
        <v>0</v>
      </c>
      <c r="G10" s="35">
        <f>'Emissies site 1'!G10+'Emissies site 2'!G10+'Emissies site 3'!G10+'Emissies site 4'!G10+'Emissies site 5'!G10</f>
        <v>0</v>
      </c>
      <c r="H10" s="35">
        <f>'Emissies site 1'!H10+'Emissies site 2'!H10+'Emissies site 3'!H10+'Emissies site 4'!H10+'Emissies site 5'!H10</f>
        <v>0</v>
      </c>
      <c r="I10" s="35">
        <f>'Emissies site 1'!I10+'Emissies site 2'!I10+'Emissies site 3'!I10+'Emissies site 4'!I10+'Emissies site 5'!I10</f>
        <v>0</v>
      </c>
      <c r="J10" s="35">
        <f>'Emissies site 1'!J10+'Emissies site 2'!J10+'Emissies site 3'!J10+'Emissies site 4'!J10+'Emissies site 5'!J10</f>
        <v>0</v>
      </c>
      <c r="K10" s="35">
        <f>(G10+H10+I10+J10)/4</f>
        <v>0</v>
      </c>
      <c r="M10" s="65"/>
      <c r="N10" s="65"/>
      <c r="O10" s="65"/>
      <c r="P10" s="65"/>
      <c r="Q10" s="65"/>
      <c r="R10" s="65"/>
      <c r="S10" s="65"/>
      <c r="T10" s="65"/>
    </row>
    <row r="11" spans="1:20" ht="15" hidden="1" customHeight="1" x14ac:dyDescent="0.3">
      <c r="A11" s="9"/>
      <c r="B11" s="127"/>
      <c r="C11" s="128"/>
      <c r="D11" s="128"/>
      <c r="E11" s="133"/>
      <c r="F11" s="63" t="s">
        <v>0</v>
      </c>
      <c r="G11" s="35">
        <f>'Emissies site 1'!G11+'Emissies site 2'!G11+'Emissies site 3'!G11+'Emissies site 4'!G11+'Emissies site 5'!G11</f>
        <v>0</v>
      </c>
      <c r="H11" s="35">
        <f>'Emissies site 1'!H11+'Emissies site 2'!H11+'Emissies site 3'!H11+'Emissies site 4'!H11+'Emissies site 5'!H11</f>
        <v>0</v>
      </c>
      <c r="I11" s="35">
        <f>'Emissies site 1'!I11+'Emissies site 2'!I11+'Emissies site 3'!I11+'Emissies site 4'!I11+'Emissies site 5'!I11</f>
        <v>0</v>
      </c>
      <c r="J11" s="35">
        <f>'Emissies site 1'!J11+'Emissies site 2'!J11+'Emissies site 3'!J11+'Emissies site 4'!J11+'Emissies site 5'!J11</f>
        <v>0</v>
      </c>
      <c r="K11" s="35">
        <f>(G11+H11+I11+J11)/4</f>
        <v>0</v>
      </c>
    </row>
    <row r="12" spans="1:20" ht="15" customHeight="1" x14ac:dyDescent="0.3">
      <c r="A12" s="9">
        <v>2</v>
      </c>
      <c r="B12" s="127" t="s">
        <v>78</v>
      </c>
      <c r="C12" s="128"/>
      <c r="D12" s="128"/>
      <c r="E12" s="133"/>
      <c r="F12" s="63" t="s">
        <v>0</v>
      </c>
      <c r="G12" s="35">
        <f>'Emissies site 1'!G12+'Emissies site 2'!G12+'Emissies site 3'!G12+'Emissies site 4'!G12+'Emissies site 5'!G12</f>
        <v>0</v>
      </c>
      <c r="H12" s="35">
        <f>'Emissies site 1'!H12+'Emissies site 2'!H12+'Emissies site 3'!H12+'Emissies site 4'!H12+'Emissies site 5'!H12</f>
        <v>0</v>
      </c>
      <c r="I12" s="35">
        <f>'Emissies site 1'!I12+'Emissies site 2'!I12+'Emissies site 3'!I12+'Emissies site 4'!I12+'Emissies site 5'!I12</f>
        <v>0</v>
      </c>
      <c r="J12" s="35">
        <f>'Emissies site 1'!J12+'Emissies site 2'!J12+'Emissies site 3'!J12+'Emissies site 4'!J12+'Emissies site 5'!J12</f>
        <v>0</v>
      </c>
      <c r="K12" s="35">
        <f t="shared" ref="K12:K14" si="0">(G12+H12+I12+J12)/4</f>
        <v>0</v>
      </c>
    </row>
    <row r="13" spans="1:20" ht="15" hidden="1" customHeight="1" x14ac:dyDescent="0.3">
      <c r="A13" s="9"/>
      <c r="B13" s="127"/>
      <c r="C13" s="128"/>
      <c r="D13" s="128"/>
      <c r="E13" s="133"/>
      <c r="F13" s="25" t="s">
        <v>84</v>
      </c>
      <c r="G13" s="35">
        <f>'Emissies site 1'!G13+'Emissies site 2'!G13+'Emissies site 3'!G13+'Emissies site 4'!G13+'Emissies site 5'!G13</f>
        <v>0</v>
      </c>
      <c r="H13" s="35">
        <f>'Emissies site 1'!H13+'Emissies site 2'!H13+'Emissies site 3'!H13+'Emissies site 4'!H13+'Emissies site 5'!H13</f>
        <v>0</v>
      </c>
      <c r="I13" s="35">
        <f>'Emissies site 1'!I13+'Emissies site 2'!I13+'Emissies site 3'!I13+'Emissies site 4'!I13+'Emissies site 5'!I13</f>
        <v>0</v>
      </c>
      <c r="J13" s="35">
        <f>'Emissies site 1'!J13+'Emissies site 2'!J13+'Emissies site 3'!J13+'Emissies site 4'!J13+'Emissies site 5'!J13</f>
        <v>0</v>
      </c>
      <c r="K13" s="35">
        <f t="shared" si="0"/>
        <v>0</v>
      </c>
    </row>
    <row r="14" spans="1:20" ht="15" hidden="1" customHeight="1" x14ac:dyDescent="0.3">
      <c r="A14" s="9"/>
      <c r="B14" s="127"/>
      <c r="C14" s="128"/>
      <c r="D14" s="128"/>
      <c r="E14" s="133"/>
      <c r="F14" s="25" t="s">
        <v>84</v>
      </c>
      <c r="G14" s="35">
        <f>'Emissies site 1'!G14+'Emissies site 2'!G14+'Emissies site 3'!G14+'Emissies site 4'!G14+'Emissies site 5'!G14</f>
        <v>0</v>
      </c>
      <c r="H14" s="35">
        <f>'Emissies site 1'!H14+'Emissies site 2'!H14+'Emissies site 3'!H14+'Emissies site 4'!H14+'Emissies site 5'!H14</f>
        <v>0</v>
      </c>
      <c r="I14" s="35">
        <f>'Emissies site 1'!I14+'Emissies site 2'!I14+'Emissies site 3'!I14+'Emissies site 4'!I14+'Emissies site 5'!I14</f>
        <v>0</v>
      </c>
      <c r="J14" s="35">
        <f>'Emissies site 1'!J14+'Emissies site 2'!J14+'Emissies site 3'!J14+'Emissies site 4'!J14+'Emissies site 5'!J14</f>
        <v>0</v>
      </c>
      <c r="K14" s="35">
        <f t="shared" si="0"/>
        <v>0</v>
      </c>
    </row>
    <row r="15" spans="1:20" x14ac:dyDescent="0.3">
      <c r="G15" s="20"/>
      <c r="H15" s="20"/>
      <c r="I15" s="20"/>
      <c r="J15" s="20"/>
      <c r="K15" s="20"/>
    </row>
    <row r="16" spans="1:20" ht="37.5" customHeight="1" x14ac:dyDescent="0.3">
      <c r="A16" s="11" t="s">
        <v>17</v>
      </c>
      <c r="B16" s="65" t="s">
        <v>25</v>
      </c>
      <c r="C16" s="65"/>
      <c r="D16" s="65"/>
      <c r="E16" s="65"/>
      <c r="F16" s="66" t="s">
        <v>18</v>
      </c>
      <c r="G16" s="66">
        <v>2016</v>
      </c>
      <c r="H16" s="66">
        <v>2017</v>
      </c>
      <c r="I16" s="66">
        <v>2018</v>
      </c>
      <c r="J16" s="66">
        <v>2019</v>
      </c>
      <c r="K16" s="12" t="s">
        <v>23</v>
      </c>
    </row>
    <row r="17" spans="1:20" ht="6" customHeight="1" x14ac:dyDescent="0.3">
      <c r="G17" s="20"/>
      <c r="H17" s="20"/>
      <c r="I17" s="20"/>
      <c r="J17" s="20"/>
      <c r="K17" s="20"/>
    </row>
    <row r="18" spans="1:20" ht="15" customHeight="1" x14ac:dyDescent="0.3">
      <c r="A18" s="9">
        <v>1</v>
      </c>
      <c r="B18" s="127" t="s">
        <v>88</v>
      </c>
      <c r="C18" s="128"/>
      <c r="D18" s="128"/>
      <c r="E18" s="133"/>
      <c r="F18" s="63" t="s">
        <v>0</v>
      </c>
      <c r="G18" s="35">
        <f>G10</f>
        <v>0</v>
      </c>
      <c r="H18" s="35">
        <f>H10</f>
        <v>0</v>
      </c>
      <c r="I18" s="35">
        <f>I10</f>
        <v>0</v>
      </c>
      <c r="J18" s="35">
        <f>J10</f>
        <v>0</v>
      </c>
      <c r="K18" s="35">
        <f>K10</f>
        <v>0</v>
      </c>
      <c r="M18" s="65"/>
      <c r="N18" s="65"/>
      <c r="O18" s="65"/>
      <c r="P18" s="65"/>
      <c r="Q18" s="65"/>
      <c r="R18" s="65"/>
      <c r="S18" s="65"/>
      <c r="T18" s="65"/>
    </row>
    <row r="19" spans="1:20" ht="15" hidden="1" customHeight="1" x14ac:dyDescent="0.3">
      <c r="A19" s="9">
        <v>2</v>
      </c>
      <c r="B19" s="127">
        <f>B11</f>
        <v>0</v>
      </c>
      <c r="C19" s="128"/>
      <c r="D19" s="128"/>
      <c r="E19" s="133"/>
      <c r="F19" s="25" t="s">
        <v>84</v>
      </c>
      <c r="G19" s="35">
        <f>G11*25</f>
        <v>0</v>
      </c>
      <c r="H19" s="35">
        <f>H11*25</f>
        <v>0</v>
      </c>
      <c r="I19" s="35">
        <f>I11*25</f>
        <v>0</v>
      </c>
      <c r="J19" s="35">
        <f>J11*25</f>
        <v>0</v>
      </c>
      <c r="K19" s="35">
        <f>K11*25</f>
        <v>0</v>
      </c>
    </row>
    <row r="20" spans="1:20" ht="15" customHeight="1" x14ac:dyDescent="0.3">
      <c r="A20" s="9">
        <v>2</v>
      </c>
      <c r="B20" s="127" t="s">
        <v>78</v>
      </c>
      <c r="C20" s="128"/>
      <c r="D20" s="128"/>
      <c r="E20" s="133"/>
      <c r="F20" s="25" t="s">
        <v>84</v>
      </c>
      <c r="G20" s="35">
        <f>G12*265</f>
        <v>0</v>
      </c>
      <c r="H20" s="35">
        <f t="shared" ref="H20:K20" si="1">H12*265</f>
        <v>0</v>
      </c>
      <c r="I20" s="35">
        <f t="shared" si="1"/>
        <v>0</v>
      </c>
      <c r="J20" s="35">
        <f t="shared" si="1"/>
        <v>0</v>
      </c>
      <c r="K20" s="35">
        <f t="shared" si="1"/>
        <v>0</v>
      </c>
    </row>
    <row r="21" spans="1:20" ht="15" hidden="1" customHeight="1" x14ac:dyDescent="0.3">
      <c r="A21" s="9">
        <v>4</v>
      </c>
      <c r="B21" s="127">
        <f>B13</f>
        <v>0</v>
      </c>
      <c r="C21" s="128"/>
      <c r="D21" s="128"/>
      <c r="E21" s="133"/>
      <c r="F21" s="25" t="s">
        <v>84</v>
      </c>
      <c r="G21" s="35">
        <f t="shared" ref="G21:K22" si="2">G13</f>
        <v>0</v>
      </c>
      <c r="H21" s="35">
        <f t="shared" si="2"/>
        <v>0</v>
      </c>
      <c r="I21" s="35">
        <f t="shared" si="2"/>
        <v>0</v>
      </c>
      <c r="J21" s="35">
        <f t="shared" si="2"/>
        <v>0</v>
      </c>
      <c r="K21" s="35">
        <f t="shared" si="2"/>
        <v>0</v>
      </c>
    </row>
    <row r="22" spans="1:20" ht="15" hidden="1" customHeight="1" x14ac:dyDescent="0.3">
      <c r="A22" s="9">
        <v>5</v>
      </c>
      <c r="B22" s="127">
        <f>B14</f>
        <v>0</v>
      </c>
      <c r="C22" s="128"/>
      <c r="D22" s="128"/>
      <c r="E22" s="133"/>
      <c r="F22" s="25" t="s">
        <v>84</v>
      </c>
      <c r="G22" s="35">
        <f t="shared" si="2"/>
        <v>0</v>
      </c>
      <c r="H22" s="35">
        <f t="shared" si="2"/>
        <v>0</v>
      </c>
      <c r="I22" s="35">
        <f t="shared" si="2"/>
        <v>0</v>
      </c>
      <c r="J22" s="35">
        <f t="shared" si="2"/>
        <v>0</v>
      </c>
      <c r="K22" s="35">
        <f t="shared" si="2"/>
        <v>0</v>
      </c>
    </row>
    <row r="23" spans="1:20" ht="6" customHeight="1" x14ac:dyDescent="0.3">
      <c r="G23" s="37"/>
      <c r="H23" s="37"/>
      <c r="I23" s="37"/>
      <c r="J23" s="37"/>
      <c r="K23" s="37"/>
    </row>
    <row r="24" spans="1:20" ht="15" customHeight="1" x14ac:dyDescent="0.3">
      <c r="B24" s="127" t="s">
        <v>21</v>
      </c>
      <c r="C24" s="128"/>
      <c r="D24" s="128"/>
      <c r="E24" s="133"/>
      <c r="F24" s="16" t="s">
        <v>85</v>
      </c>
      <c r="G24" s="38">
        <f t="shared" ref="G24:K24" si="3">SUM(G18:G23)</f>
        <v>0</v>
      </c>
      <c r="H24" s="38">
        <f t="shared" si="3"/>
        <v>0</v>
      </c>
      <c r="I24" s="38">
        <f t="shared" si="3"/>
        <v>0</v>
      </c>
      <c r="J24" s="38">
        <f t="shared" si="3"/>
        <v>0</v>
      </c>
      <c r="K24" s="38">
        <f t="shared" si="3"/>
        <v>0</v>
      </c>
    </row>
    <row r="26" spans="1:20" ht="15" customHeight="1" x14ac:dyDescent="0.3">
      <c r="B26" s="28"/>
      <c r="C26" s="29"/>
      <c r="D26" s="29"/>
      <c r="E26" s="29"/>
      <c r="F26" s="30"/>
      <c r="G26" s="30"/>
      <c r="H26" s="30"/>
      <c r="I26" s="30"/>
      <c r="J26" s="30"/>
      <c r="K26" s="30"/>
      <c r="L26" s="30"/>
      <c r="M26" s="65"/>
      <c r="N26" s="65"/>
      <c r="O26" s="65"/>
      <c r="P26" s="65"/>
      <c r="Q26" s="65"/>
      <c r="R26" s="65"/>
      <c r="S26" s="65"/>
      <c r="T26" s="65"/>
    </row>
    <row r="28" spans="1:20" x14ac:dyDescent="0.3">
      <c r="A28" s="31" t="s">
        <v>172</v>
      </c>
      <c r="B28" s="32"/>
      <c r="C28" s="32"/>
      <c r="D28" s="32"/>
      <c r="E28" s="32"/>
      <c r="F28" s="32"/>
      <c r="G28" s="32"/>
      <c r="H28" s="32"/>
      <c r="I28" s="32"/>
      <c r="J28" s="32"/>
      <c r="K28" s="32"/>
    </row>
    <row r="29" spans="1:20" ht="6" customHeight="1" x14ac:dyDescent="0.3"/>
    <row r="30" spans="1:20" ht="37.5" customHeight="1" x14ac:dyDescent="0.3">
      <c r="A30" s="11"/>
      <c r="B30" s="65" t="s">
        <v>31</v>
      </c>
      <c r="C30" s="65"/>
      <c r="D30" s="65"/>
      <c r="E30" s="65"/>
      <c r="F30" s="66" t="s">
        <v>18</v>
      </c>
      <c r="G30" s="66" t="s">
        <v>130</v>
      </c>
      <c r="H30" s="66" t="s">
        <v>131</v>
      </c>
      <c r="I30" s="66" t="s">
        <v>132</v>
      </c>
      <c r="J30" s="66" t="s">
        <v>133</v>
      </c>
      <c r="K30" s="12" t="s">
        <v>23</v>
      </c>
    </row>
    <row r="31" spans="1:20" ht="6" customHeight="1" x14ac:dyDescent="0.3"/>
    <row r="32" spans="1:20" ht="14.7" customHeight="1" x14ac:dyDescent="0.3">
      <c r="A32" s="9">
        <v>1</v>
      </c>
      <c r="B32" s="134" t="s">
        <v>137</v>
      </c>
      <c r="C32" s="134"/>
      <c r="D32" s="134"/>
      <c r="E32" s="134"/>
      <c r="F32" s="63" t="s">
        <v>1</v>
      </c>
      <c r="G32" s="35">
        <f>'Emissies site 1'!G32+'Emissies site 2'!G32+'Emissies site 3'!G32+'Emissies site 4'!G32+'Emissies site 5'!G32</f>
        <v>0</v>
      </c>
      <c r="H32" s="35">
        <f>'Emissies site 1'!H32+'Emissies site 2'!H32+'Emissies site 3'!H32+'Emissies site 4'!H32+'Emissies site 5'!H32</f>
        <v>0</v>
      </c>
      <c r="I32" s="35">
        <f>'Emissies site 1'!I32+'Emissies site 2'!I32+'Emissies site 3'!I32+'Emissies site 4'!I32+'Emissies site 5'!I32</f>
        <v>0</v>
      </c>
      <c r="J32" s="35">
        <f>'Emissies site 1'!J32+'Emissies site 2'!J32+'Emissies site 3'!J32+'Emissies site 4'!J32+'Emissies site 5'!J32</f>
        <v>0</v>
      </c>
      <c r="K32" s="35">
        <f t="shared" ref="K32:K33" si="4">(G32+H32+I32+J32)/4</f>
        <v>0</v>
      </c>
    </row>
    <row r="33" spans="1:23" ht="15" customHeight="1" x14ac:dyDescent="0.3">
      <c r="A33" s="9">
        <v>2</v>
      </c>
      <c r="B33" s="138" t="s">
        <v>86</v>
      </c>
      <c r="C33" s="139"/>
      <c r="D33" s="139"/>
      <c r="E33" s="140"/>
      <c r="F33" s="63" t="s">
        <v>79</v>
      </c>
      <c r="G33" s="35">
        <f>'Emissies site 1'!G33+'Emissies site 2'!G33+'Emissies site 3'!G33+'Emissies site 4'!G33+'Emissies site 5'!G33</f>
        <v>0</v>
      </c>
      <c r="H33" s="35">
        <f>'Emissies site 1'!H33+'Emissies site 2'!H33+'Emissies site 3'!H33+'Emissies site 4'!H33+'Emissies site 5'!H33</f>
        <v>0</v>
      </c>
      <c r="I33" s="35">
        <f>'Emissies site 1'!I33+'Emissies site 2'!I33+'Emissies site 3'!I33+'Emissies site 4'!I33+'Emissies site 5'!I33</f>
        <v>0</v>
      </c>
      <c r="J33" s="35">
        <f>'Emissies site 1'!J33+'Emissies site 2'!J33+'Emissies site 3'!J33+'Emissies site 4'!J33+'Emissies site 5'!J33</f>
        <v>0</v>
      </c>
      <c r="K33" s="35">
        <f t="shared" si="4"/>
        <v>0</v>
      </c>
    </row>
    <row r="34" spans="1:23" ht="6" customHeight="1" x14ac:dyDescent="0.3">
      <c r="G34" s="37"/>
      <c r="H34" s="37"/>
      <c r="I34" s="37"/>
      <c r="J34" s="37"/>
      <c r="K34" s="37"/>
    </row>
    <row r="35" spans="1:23" ht="15" customHeight="1" x14ac:dyDescent="0.35">
      <c r="B35" s="136" t="s">
        <v>99</v>
      </c>
      <c r="C35" s="136"/>
      <c r="D35" s="136"/>
      <c r="E35" s="136"/>
      <c r="F35" s="64" t="s">
        <v>20</v>
      </c>
      <c r="G35" s="36">
        <v>265</v>
      </c>
      <c r="H35" s="36">
        <v>267</v>
      </c>
      <c r="I35" s="36">
        <v>329</v>
      </c>
      <c r="J35" s="36">
        <v>256</v>
      </c>
      <c r="K35" s="88"/>
    </row>
    <row r="36" spans="1:23" s="93" customFormat="1" ht="15" customHeight="1" x14ac:dyDescent="0.3">
      <c r="B36" s="92"/>
      <c r="C36" s="92"/>
      <c r="D36" s="92"/>
      <c r="E36" s="92"/>
      <c r="G36" s="108"/>
      <c r="H36" s="108"/>
      <c r="I36" s="108"/>
      <c r="J36" s="108"/>
    </row>
    <row r="37" spans="1:23" ht="15" customHeight="1" x14ac:dyDescent="0.3">
      <c r="B37" s="137"/>
      <c r="C37" s="137"/>
      <c r="D37" s="137"/>
      <c r="E37" s="137"/>
      <c r="F37" s="61"/>
      <c r="G37" s="61"/>
      <c r="H37" s="61"/>
      <c r="I37" s="61"/>
      <c r="J37" s="61"/>
      <c r="K37" s="61"/>
      <c r="M37" s="61"/>
      <c r="N37" s="61"/>
      <c r="O37" s="61"/>
      <c r="P37" s="61"/>
      <c r="Q37" s="61"/>
      <c r="R37" s="61"/>
      <c r="S37" s="61"/>
      <c r="T37" s="61"/>
      <c r="U37" s="61"/>
      <c r="V37" s="61"/>
    </row>
    <row r="38" spans="1:23" s="87" customFormat="1" ht="46.95" customHeight="1" x14ac:dyDescent="0.3">
      <c r="A38" s="141" t="s">
        <v>197</v>
      </c>
      <c r="B38" s="141"/>
      <c r="C38" s="141"/>
      <c r="D38" s="141"/>
      <c r="E38" s="141"/>
      <c r="F38" s="141"/>
      <c r="G38" s="141"/>
      <c r="H38" s="141"/>
      <c r="I38" s="141"/>
      <c r="J38" s="141"/>
      <c r="K38" s="141"/>
      <c r="L38" s="83"/>
      <c r="M38" s="83"/>
      <c r="N38" s="83"/>
      <c r="O38" s="83"/>
      <c r="P38" s="83"/>
      <c r="Q38" s="83"/>
      <c r="R38" s="83"/>
      <c r="S38" s="83"/>
      <c r="T38" s="83"/>
      <c r="U38" s="83"/>
      <c r="V38" s="75"/>
      <c r="W38" s="75"/>
    </row>
    <row r="39" spans="1:23" ht="37.5" customHeight="1" x14ac:dyDescent="0.3">
      <c r="A39" s="11"/>
      <c r="B39" s="65" t="s">
        <v>19</v>
      </c>
      <c r="C39" s="65"/>
      <c r="D39" s="65"/>
      <c r="E39" s="65"/>
      <c r="F39" s="66"/>
      <c r="G39" s="66">
        <v>2016</v>
      </c>
      <c r="H39" s="66">
        <v>2017</v>
      </c>
      <c r="I39" s="66">
        <v>2018</v>
      </c>
      <c r="J39" s="66">
        <v>2019</v>
      </c>
      <c r="K39" s="12" t="s">
        <v>23</v>
      </c>
    </row>
    <row r="40" spans="1:23" ht="6" customHeight="1" x14ac:dyDescent="0.3"/>
    <row r="41" spans="1:23" ht="15" customHeight="1" x14ac:dyDescent="0.3">
      <c r="A41" s="9">
        <v>1</v>
      </c>
      <c r="B41" s="131" t="s">
        <v>138</v>
      </c>
      <c r="C41" s="131"/>
      <c r="D41" s="131"/>
      <c r="E41" s="131"/>
      <c r="F41" s="62" t="s">
        <v>22</v>
      </c>
      <c r="G41" s="35">
        <f>'Emissies site 1'!G41+'Emissies site 2'!G41+'Emissies site 3'!G41+'Emissies site 4'!G41+'Emissies site 5'!G41</f>
        <v>0</v>
      </c>
      <c r="H41" s="35">
        <f>'Emissies site 1'!H41+'Emissies site 2'!H41+'Emissies site 3'!H41+'Emissies site 4'!H41+'Emissies site 5'!H41</f>
        <v>0</v>
      </c>
      <c r="I41" s="35">
        <f>'Emissies site 1'!I41+'Emissies site 2'!I41+'Emissies site 3'!I41+'Emissies site 4'!I41+'Emissies site 5'!I41</f>
        <v>0</v>
      </c>
      <c r="J41" s="35">
        <f>'Emissies site 1'!J41+'Emissies site 2'!J41+'Emissies site 3'!J41+'Emissies site 4'!J41+'Emissies site 5'!J41</f>
        <v>0</v>
      </c>
      <c r="K41" s="35">
        <f>(G41+H41+I41+J41)/4</f>
        <v>0</v>
      </c>
      <c r="L41" s="89"/>
      <c r="M41" s="90"/>
      <c r="N41" s="83"/>
      <c r="O41" s="83"/>
      <c r="P41" s="83"/>
      <c r="Q41" s="83"/>
      <c r="R41" s="75"/>
      <c r="S41" s="75"/>
    </row>
    <row r="42" spans="1:23" ht="15" customHeight="1" x14ac:dyDescent="0.3">
      <c r="A42" s="9">
        <v>2</v>
      </c>
      <c r="B42" s="138" t="s">
        <v>86</v>
      </c>
      <c r="C42" s="139"/>
      <c r="D42" s="139"/>
      <c r="E42" s="140"/>
      <c r="F42" s="62" t="s">
        <v>22</v>
      </c>
      <c r="G42" s="35">
        <f>'Emissies site 1'!G42+'Emissies site 2'!G42+'Emissies site 3'!G42+'Emissies site 4'!G42+'Emissies site 5'!G42</f>
        <v>0</v>
      </c>
      <c r="H42" s="35">
        <f>'Emissies site 1'!H42+'Emissies site 2'!H42+'Emissies site 3'!H42+'Emissies site 4'!H42+'Emissies site 5'!H42</f>
        <v>0</v>
      </c>
      <c r="I42" s="35">
        <f>'Emissies site 1'!I42+'Emissies site 2'!I42+'Emissies site 3'!I42+'Emissies site 4'!I42+'Emissies site 5'!I42</f>
        <v>0</v>
      </c>
      <c r="J42" s="35">
        <f>'Emissies site 1'!J42+'Emissies site 2'!J42+'Emissies site 3'!J42+'Emissies site 4'!J42+'Emissies site 5'!J42</f>
        <v>0</v>
      </c>
      <c r="K42" s="35">
        <f t="shared" ref="K42" si="5">(G42+H42+I42+J42)/4</f>
        <v>0</v>
      </c>
      <c r="L42" s="75"/>
      <c r="M42" s="75"/>
      <c r="N42" s="75"/>
      <c r="O42" s="75"/>
      <c r="P42" s="75"/>
      <c r="Q42" s="75"/>
      <c r="R42" s="75"/>
      <c r="S42" s="75"/>
    </row>
    <row r="43" spans="1:23" ht="6" customHeight="1" x14ac:dyDescent="0.3">
      <c r="G43" s="37"/>
      <c r="H43" s="37"/>
      <c r="I43" s="37"/>
      <c r="J43" s="37"/>
      <c r="K43" s="37"/>
      <c r="L43" s="75"/>
      <c r="M43" s="75"/>
      <c r="N43" s="75"/>
      <c r="O43" s="75"/>
      <c r="P43" s="75"/>
      <c r="Q43" s="75"/>
      <c r="R43" s="75"/>
      <c r="S43" s="75"/>
    </row>
    <row r="44" spans="1:23" ht="15" customHeight="1" x14ac:dyDescent="0.3">
      <c r="B44" s="127" t="s">
        <v>21</v>
      </c>
      <c r="C44" s="128"/>
      <c r="D44" s="128"/>
      <c r="E44" s="133"/>
      <c r="F44" s="16" t="s">
        <v>24</v>
      </c>
      <c r="G44" s="38">
        <f>G41+G42</f>
        <v>0</v>
      </c>
      <c r="H44" s="38">
        <f t="shared" ref="H44:K44" si="6">H41+H42</f>
        <v>0</v>
      </c>
      <c r="I44" s="38">
        <f t="shared" si="6"/>
        <v>0</v>
      </c>
      <c r="J44" s="38">
        <f t="shared" si="6"/>
        <v>0</v>
      </c>
      <c r="K44" s="38">
        <f t="shared" si="6"/>
        <v>0</v>
      </c>
      <c r="L44" s="75"/>
      <c r="M44" s="75"/>
      <c r="N44" s="75"/>
      <c r="O44" s="75"/>
      <c r="P44" s="75"/>
      <c r="Q44" s="75"/>
      <c r="R44" s="75"/>
      <c r="S44" s="75"/>
    </row>
    <row r="48" spans="1:23" x14ac:dyDescent="0.3">
      <c r="A48" s="31" t="s">
        <v>30</v>
      </c>
      <c r="B48" s="32"/>
      <c r="C48" s="32"/>
      <c r="D48" s="32"/>
      <c r="E48" s="32"/>
      <c r="F48" s="32"/>
      <c r="G48" s="32"/>
      <c r="H48" s="32"/>
      <c r="I48" s="32"/>
      <c r="J48" s="32"/>
      <c r="K48" s="32"/>
    </row>
    <row r="49" spans="1:11" ht="6" customHeight="1" x14ac:dyDescent="0.3"/>
    <row r="50" spans="1:11" ht="37.5" customHeight="1" x14ac:dyDescent="0.3">
      <c r="A50" s="11"/>
      <c r="B50" s="65" t="s">
        <v>31</v>
      </c>
      <c r="C50" s="65"/>
      <c r="D50" s="65"/>
      <c r="E50" s="65"/>
      <c r="F50" s="66"/>
      <c r="G50" s="66">
        <v>2016</v>
      </c>
      <c r="H50" s="66">
        <v>2017</v>
      </c>
      <c r="I50" s="66">
        <v>2018</v>
      </c>
      <c r="J50" s="66">
        <v>2019</v>
      </c>
      <c r="K50" s="12" t="s">
        <v>23</v>
      </c>
    </row>
    <row r="51" spans="1:11" ht="6" customHeight="1" x14ac:dyDescent="0.3"/>
    <row r="52" spans="1:11" ht="15" customHeight="1" x14ac:dyDescent="0.3">
      <c r="A52" s="9">
        <v>1</v>
      </c>
      <c r="B52" s="127" t="s">
        <v>16</v>
      </c>
      <c r="C52" s="128"/>
      <c r="D52" s="128"/>
      <c r="E52" s="133"/>
      <c r="F52" s="33" t="s">
        <v>84</v>
      </c>
      <c r="G52" s="35">
        <f>G24</f>
        <v>0</v>
      </c>
      <c r="H52" s="35">
        <f>H24</f>
        <v>0</v>
      </c>
      <c r="I52" s="35">
        <f>I24</f>
        <v>0</v>
      </c>
      <c r="J52" s="35">
        <f>J24</f>
        <v>0</v>
      </c>
      <c r="K52" s="35">
        <f>K24</f>
        <v>0</v>
      </c>
    </row>
    <row r="53" spans="1:11" ht="15" customHeight="1" x14ac:dyDescent="0.3">
      <c r="A53" s="9"/>
      <c r="B53" s="135" t="s">
        <v>89</v>
      </c>
      <c r="C53" s="126"/>
      <c r="D53" s="126"/>
      <c r="E53" s="142"/>
      <c r="F53" s="62" t="s">
        <v>22</v>
      </c>
      <c r="G53" s="35">
        <f>G18</f>
        <v>0</v>
      </c>
      <c r="H53" s="35">
        <f>H18</f>
        <v>0</v>
      </c>
      <c r="I53" s="35">
        <f>I18</f>
        <v>0</v>
      </c>
      <c r="J53" s="35">
        <f>J18</f>
        <v>0</v>
      </c>
      <c r="K53" s="35">
        <f>K18</f>
        <v>0</v>
      </c>
    </row>
    <row r="54" spans="1:11" ht="15" customHeight="1" x14ac:dyDescent="0.3">
      <c r="A54" s="9"/>
      <c r="B54" s="125" t="s">
        <v>139</v>
      </c>
      <c r="C54" s="143"/>
      <c r="D54" s="143"/>
      <c r="E54" s="144"/>
      <c r="F54" s="33" t="s">
        <v>84</v>
      </c>
      <c r="G54" s="35">
        <f>G52-G53</f>
        <v>0</v>
      </c>
      <c r="H54" s="35">
        <f t="shared" ref="H54:K54" si="7">H52-H53</f>
        <v>0</v>
      </c>
      <c r="I54" s="35">
        <f t="shared" si="7"/>
        <v>0</v>
      </c>
      <c r="J54" s="35">
        <f t="shared" si="7"/>
        <v>0</v>
      </c>
      <c r="K54" s="35">
        <f t="shared" si="7"/>
        <v>0</v>
      </c>
    </row>
    <row r="55" spans="1:11" ht="15" customHeight="1" x14ac:dyDescent="0.3">
      <c r="A55" s="9">
        <v>2</v>
      </c>
      <c r="B55" s="127" t="s">
        <v>19</v>
      </c>
      <c r="C55" s="128"/>
      <c r="D55" s="128"/>
      <c r="E55" s="133"/>
      <c r="F55" s="62" t="s">
        <v>22</v>
      </c>
      <c r="G55" s="35">
        <f>G44</f>
        <v>0</v>
      </c>
      <c r="H55" s="35">
        <f t="shared" ref="H55:K55" si="8">H44</f>
        <v>0</v>
      </c>
      <c r="I55" s="35">
        <f t="shared" si="8"/>
        <v>0</v>
      </c>
      <c r="J55" s="35">
        <f t="shared" si="8"/>
        <v>0</v>
      </c>
      <c r="K55" s="35">
        <f t="shared" si="8"/>
        <v>0</v>
      </c>
    </row>
    <row r="56" spans="1:11" ht="6" customHeight="1" x14ac:dyDescent="0.3">
      <c r="G56" s="37"/>
      <c r="H56" s="37"/>
      <c r="I56" s="37"/>
      <c r="J56" s="37"/>
      <c r="K56" s="37"/>
    </row>
    <row r="58" spans="1:11" s="67" customFormat="1" x14ac:dyDescent="0.3"/>
    <row r="59" spans="1:11" s="67" customFormat="1" x14ac:dyDescent="0.3"/>
    <row r="60" spans="1:11" s="67" customFormat="1" x14ac:dyDescent="0.3"/>
    <row r="61" spans="1:11" s="67" customFormat="1" x14ac:dyDescent="0.3"/>
    <row r="62" spans="1:11" s="67" customFormat="1" x14ac:dyDescent="0.3"/>
    <row r="64" spans="1:11"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pans="2:17" s="67" customFormat="1" x14ac:dyDescent="0.3"/>
    <row r="114" spans="2:17" s="67" customFormat="1" x14ac:dyDescent="0.3"/>
    <row r="115" spans="2:17" s="67" customFormat="1" x14ac:dyDescent="0.3"/>
    <row r="116" spans="2:17" s="67" customFormat="1" x14ac:dyDescent="0.3"/>
    <row r="117" spans="2:17" s="69" customFormat="1" x14ac:dyDescent="0.3"/>
    <row r="118" spans="2:17" s="69" customFormat="1" x14ac:dyDescent="0.3"/>
    <row r="119" spans="2:17" s="69" customFormat="1" x14ac:dyDescent="0.3"/>
    <row r="120" spans="2:17" s="69" customFormat="1" x14ac:dyDescent="0.3">
      <c r="B120" s="22"/>
      <c r="C120" s="22">
        <v>2018</v>
      </c>
      <c r="D120" s="22"/>
      <c r="E120" s="22">
        <v>2022</v>
      </c>
      <c r="F120" s="22"/>
      <c r="G120" s="22"/>
      <c r="H120" s="22"/>
      <c r="I120" s="22">
        <v>2030</v>
      </c>
      <c r="J120" s="22"/>
      <c r="K120" s="22"/>
      <c r="L120" s="22"/>
      <c r="M120" s="22"/>
      <c r="N120" s="22"/>
      <c r="O120" s="22"/>
      <c r="P120" s="22"/>
      <c r="Q120" s="22">
        <v>2050</v>
      </c>
    </row>
    <row r="121" spans="2:17" s="69" customFormat="1" x14ac:dyDescent="0.3"/>
    <row r="122" spans="2:17" s="69" customFormat="1" x14ac:dyDescent="0.3">
      <c r="B122" s="22" t="s">
        <v>64</v>
      </c>
      <c r="C122" s="23" t="str">
        <f>'Scenario''s'!AJ17</f>
        <v>ref</v>
      </c>
      <c r="D122" s="23">
        <f>'Scenario''s'!AK17</f>
        <v>0</v>
      </c>
      <c r="E122" s="23">
        <f>'Scenario''s'!AL17</f>
        <v>0</v>
      </c>
      <c r="F122" s="23">
        <f>'Scenario''s'!AM17</f>
        <v>0</v>
      </c>
      <c r="G122" s="23">
        <f>'Scenario''s'!AN17</f>
        <v>0</v>
      </c>
      <c r="H122" s="23">
        <f>'Scenario''s'!AO17</f>
        <v>0</v>
      </c>
      <c r="I122" s="23">
        <f>'Scenario''s'!AP17</f>
        <v>2030</v>
      </c>
      <c r="J122" s="23">
        <f>'Scenario''s'!AQ17</f>
        <v>0</v>
      </c>
      <c r="K122" s="23">
        <f>'Scenario''s'!AR17</f>
        <v>0</v>
      </c>
      <c r="L122" s="23">
        <f>'Scenario''s'!AU17</f>
        <v>0</v>
      </c>
      <c r="M122" s="23">
        <f>'Scenario''s'!AV17</f>
        <v>0</v>
      </c>
      <c r="N122" s="23">
        <f>'Scenario''s'!AW17</f>
        <v>0</v>
      </c>
      <c r="O122" s="23">
        <f>'Scenario''s'!AX17</f>
        <v>0</v>
      </c>
      <c r="P122" s="23">
        <f>'Scenario''s'!AY17</f>
        <v>0</v>
      </c>
      <c r="Q122" s="23">
        <f>'Scenario''s'!AZ17</f>
        <v>2050</v>
      </c>
    </row>
    <row r="123" spans="2:17" s="69" customFormat="1" x14ac:dyDescent="0.3">
      <c r="B123" s="22" t="s">
        <v>66</v>
      </c>
      <c r="C123" s="23" t="e">
        <f>'Scenario''s'!#REF!</f>
        <v>#REF!</v>
      </c>
      <c r="D123" s="23" t="e">
        <f>'Scenario''s'!#REF!</f>
        <v>#REF!</v>
      </c>
      <c r="E123" s="23" t="e">
        <f>'Scenario''s'!#REF!</f>
        <v>#REF!</v>
      </c>
      <c r="F123" s="23" t="e">
        <f>'Scenario''s'!#REF!</f>
        <v>#REF!</v>
      </c>
      <c r="G123" s="23" t="e">
        <f>'Scenario''s'!#REF!</f>
        <v>#REF!</v>
      </c>
      <c r="H123" s="23" t="e">
        <f>'Scenario''s'!#REF!</f>
        <v>#REF!</v>
      </c>
      <c r="I123" s="23" t="e">
        <f>'Scenario''s'!#REF!</f>
        <v>#REF!</v>
      </c>
      <c r="J123" s="23" t="e">
        <f>'Scenario''s'!#REF!</f>
        <v>#REF!</v>
      </c>
      <c r="K123" s="23" t="e">
        <f>'Scenario''s'!#REF!</f>
        <v>#REF!</v>
      </c>
      <c r="L123" s="23" t="e">
        <f>'Scenario''s'!#REF!</f>
        <v>#REF!</v>
      </c>
      <c r="M123" s="23" t="e">
        <f>'Scenario''s'!#REF!</f>
        <v>#REF!</v>
      </c>
      <c r="N123" s="23" t="e">
        <f>'Scenario''s'!#REF!</f>
        <v>#REF!</v>
      </c>
      <c r="O123" s="23" t="e">
        <f>'Scenario''s'!#REF!</f>
        <v>#REF!</v>
      </c>
      <c r="P123" s="23" t="e">
        <f>'Scenario''s'!#REF!</f>
        <v>#REF!</v>
      </c>
      <c r="Q123" s="23" t="e">
        <f>'Scenario''s'!#REF!</f>
        <v>#REF!</v>
      </c>
    </row>
    <row r="124" spans="2:17" s="69" customFormat="1" x14ac:dyDescent="0.3">
      <c r="B124" s="22" t="s">
        <v>67</v>
      </c>
      <c r="C124" s="23">
        <f>'Scenario''s'!AJ18</f>
        <v>0</v>
      </c>
      <c r="D124" s="23">
        <f>'Scenario''s'!AK18</f>
        <v>0</v>
      </c>
      <c r="E124" s="23">
        <f>'Scenario''s'!AL18</f>
        <v>0</v>
      </c>
      <c r="F124" s="23">
        <f>'Scenario''s'!AM18</f>
        <v>0</v>
      </c>
      <c r="G124" s="23">
        <f>'Scenario''s'!AN18</f>
        <v>0</v>
      </c>
      <c r="H124" s="23">
        <f>'Scenario''s'!AO18</f>
        <v>0</v>
      </c>
      <c r="I124" s="23">
        <f>'Scenario''s'!AP18</f>
        <v>0</v>
      </c>
      <c r="J124" s="23">
        <f>'Scenario''s'!AQ18</f>
        <v>0</v>
      </c>
      <c r="K124" s="23">
        <f>'Scenario''s'!AR18</f>
        <v>0</v>
      </c>
      <c r="L124" s="23">
        <f>'Scenario''s'!AU18</f>
        <v>0</v>
      </c>
      <c r="M124" s="23">
        <f>'Scenario''s'!AV18</f>
        <v>0</v>
      </c>
      <c r="N124" s="23">
        <f>'Scenario''s'!AW18</f>
        <v>0</v>
      </c>
      <c r="O124" s="23">
        <f>'Scenario''s'!AX18</f>
        <v>0</v>
      </c>
      <c r="P124" s="23">
        <f>'Scenario''s'!AY18</f>
        <v>0</v>
      </c>
      <c r="Q124" s="23">
        <f>'Scenario''s'!AZ18</f>
        <v>0</v>
      </c>
    </row>
    <row r="125" spans="2:17" s="69" customFormat="1" x14ac:dyDescent="0.3">
      <c r="B125" s="22" t="s">
        <v>68</v>
      </c>
      <c r="C125" s="23">
        <f>'Scenario''s'!AJ19</f>
        <v>0</v>
      </c>
      <c r="D125" s="23">
        <f>'Scenario''s'!AK19</f>
        <v>0</v>
      </c>
      <c r="E125" s="23">
        <f>'Scenario''s'!AL19</f>
        <v>0</v>
      </c>
      <c r="F125" s="23">
        <f>'Scenario''s'!AM19</f>
        <v>0</v>
      </c>
      <c r="G125" s="23">
        <f>'Scenario''s'!AN19</f>
        <v>0</v>
      </c>
      <c r="H125" s="23">
        <f>'Scenario''s'!AO19</f>
        <v>0</v>
      </c>
      <c r="I125" s="23">
        <f>'Scenario''s'!AP19</f>
        <v>0</v>
      </c>
      <c r="J125" s="23">
        <f>'Scenario''s'!AQ19</f>
        <v>0</v>
      </c>
      <c r="K125" s="23">
        <f>'Scenario''s'!AR19</f>
        <v>0</v>
      </c>
      <c r="L125" s="23">
        <f>'Scenario''s'!AU19</f>
        <v>0</v>
      </c>
      <c r="M125" s="23">
        <f>'Scenario''s'!AV19</f>
        <v>0</v>
      </c>
      <c r="N125" s="23">
        <f>'Scenario''s'!AW19</f>
        <v>0</v>
      </c>
      <c r="O125" s="23">
        <f>'Scenario''s'!AX19</f>
        <v>0</v>
      </c>
      <c r="P125" s="23">
        <f>'Scenario''s'!AY19</f>
        <v>0</v>
      </c>
      <c r="Q125" s="23">
        <f>'Scenario''s'!AZ19</f>
        <v>0</v>
      </c>
    </row>
    <row r="126" spans="2:17" s="69" customFormat="1" x14ac:dyDescent="0.3"/>
    <row r="127" spans="2:17" s="69" customFormat="1" x14ac:dyDescent="0.3"/>
    <row r="128" spans="2:17" s="69" customFormat="1" x14ac:dyDescent="0.3"/>
    <row r="129" s="69" customFormat="1" x14ac:dyDescent="0.3"/>
    <row r="130" s="69" customFormat="1" x14ac:dyDescent="0.3"/>
    <row r="131" s="69" customFormat="1" x14ac:dyDescent="0.3"/>
  </sheetData>
  <sheetProtection algorithmName="SHA-512" hashValue="RCouS+enNPz4jvGxKkSuFhOIh7yx5e2KuvHXk9LGLiYtlH2PJ9wJCETBDwsxFwB9lf9+P0dZ85t83zuoiqdnBg==" saltValue="3j0nY3Vkp8bet3Edst81uA==" spinCount="100000" sheet="1" objects="1" scenarios="1"/>
  <mergeCells count="24">
    <mergeCell ref="B14:E14"/>
    <mergeCell ref="A6:K6"/>
    <mergeCell ref="B10:E10"/>
    <mergeCell ref="B11:E11"/>
    <mergeCell ref="B12:E12"/>
    <mergeCell ref="B13:E13"/>
    <mergeCell ref="B42:E42"/>
    <mergeCell ref="B18:E18"/>
    <mergeCell ref="B19:E19"/>
    <mergeCell ref="B20:E20"/>
    <mergeCell ref="B21:E21"/>
    <mergeCell ref="B22:E22"/>
    <mergeCell ref="B24:E24"/>
    <mergeCell ref="B32:E32"/>
    <mergeCell ref="B33:E33"/>
    <mergeCell ref="B35:E35"/>
    <mergeCell ref="B37:E37"/>
    <mergeCell ref="B41:E41"/>
    <mergeCell ref="A38:K38"/>
    <mergeCell ref="B44:E44"/>
    <mergeCell ref="B52:E52"/>
    <mergeCell ref="B53:E53"/>
    <mergeCell ref="B54:E54"/>
    <mergeCell ref="B55:E55"/>
  </mergeCells>
  <hyperlinks>
    <hyperlink ref="B35:E35" r:id="rId1" display="Emissiefactor grijze stroom Vlaanderen" xr:uid="{82A24BEA-F5FB-41D9-9530-55D0DBE64E26}"/>
  </hyperlinks>
  <pageMargins left="0.7" right="0.7" top="0.75" bottom="0.75" header="0.3" footer="0.3"/>
  <pageSetup paperSize="9" orientation="landscape" r:id="rId2"/>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B138-715F-45F4-9A79-CA94F9EF3F58}">
  <sheetPr>
    <tabColor theme="9" tint="-0.249977111117893"/>
  </sheetPr>
  <dimension ref="A1:BE204"/>
  <sheetViews>
    <sheetView showGridLines="0" zoomScale="70" zoomScaleNormal="70" workbookViewId="0">
      <pane ySplit="11" topLeftCell="A12" activePane="bottomLeft" state="frozen"/>
      <selection pane="bottomLeft" activeCell="J96" sqref="J96:L97"/>
    </sheetView>
  </sheetViews>
  <sheetFormatPr defaultRowHeight="15.6" x14ac:dyDescent="0.3"/>
  <cols>
    <col min="1" max="1" width="3.6640625" style="18" customWidth="1"/>
    <col min="2" max="2" width="3.6640625" customWidth="1"/>
    <col min="3" max="3" width="20.6640625" customWidth="1"/>
    <col min="4" max="8" width="15.6640625" customWidth="1"/>
    <col min="9" max="12" width="12.6640625" customWidth="1"/>
    <col min="13" max="15" width="42.6640625" customWidth="1"/>
    <col min="16" max="16" width="13.109375" bestFit="1" customWidth="1"/>
    <col min="17" max="17" width="7.6640625" style="21" customWidth="1"/>
    <col min="18" max="18" width="9.33203125" style="21" customWidth="1"/>
    <col min="19" max="19" width="11.33203125" style="21" customWidth="1"/>
    <col min="20" max="20" width="6.44140625" style="15" customWidth="1"/>
    <col min="21" max="26" width="11.33203125" style="15" hidden="1" customWidth="1"/>
    <col min="27" max="27" width="5" style="15" hidden="1" customWidth="1"/>
    <col min="28" max="31" width="1.6640625" style="15" hidden="1" customWidth="1"/>
    <col min="32" max="33" width="1.6640625" style="67" hidden="1" customWidth="1"/>
    <col min="34" max="34" width="11.5546875" style="15" hidden="1" customWidth="1"/>
    <col min="35" max="35" width="21.88671875" style="15" hidden="1" customWidth="1"/>
    <col min="36" max="38" width="8.88671875" style="15" hidden="1" customWidth="1"/>
    <col min="39" max="40" width="9.88671875" style="15" hidden="1" customWidth="1"/>
    <col min="41" max="42" width="10.88671875" style="15" hidden="1" customWidth="1"/>
    <col min="43" max="43" width="9.88671875" style="15" hidden="1" customWidth="1"/>
    <col min="44" max="44" width="10.5546875" style="15" hidden="1" customWidth="1"/>
    <col min="45" max="52" width="11.5546875" style="15" hidden="1" customWidth="1"/>
    <col min="53" max="53" width="2.5546875" style="15" hidden="1" customWidth="1"/>
    <col min="54" max="54" width="6.44140625" style="15" hidden="1" customWidth="1"/>
    <col min="55" max="55" width="7.44140625" style="15" hidden="1" customWidth="1"/>
    <col min="56" max="56" width="8.6640625" hidden="1" customWidth="1"/>
    <col min="57" max="67" width="8.88671875" customWidth="1"/>
  </cols>
  <sheetData>
    <row r="1" spans="1:55" s="93" customFormat="1" x14ac:dyDescent="0.3">
      <c r="A1" s="68"/>
      <c r="Q1" s="69"/>
      <c r="R1" s="69"/>
      <c r="S1" s="69"/>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row>
    <row r="2" spans="1:55" s="4" customFormat="1" x14ac:dyDescent="0.3">
      <c r="A2" s="2" t="s">
        <v>174</v>
      </c>
      <c r="B2" s="3"/>
      <c r="C2" s="3"/>
      <c r="D2" s="3"/>
      <c r="E2" s="3"/>
      <c r="F2" s="3"/>
      <c r="G2" s="3"/>
      <c r="H2" s="3"/>
      <c r="I2" s="3"/>
      <c r="J2" s="3"/>
      <c r="K2" s="3"/>
    </row>
    <row r="3" spans="1:55" s="117" customFormat="1" x14ac:dyDescent="0.3">
      <c r="A3" s="115"/>
      <c r="B3" s="116"/>
      <c r="C3" s="116"/>
      <c r="D3" s="116"/>
      <c r="E3" s="116"/>
      <c r="F3" s="116"/>
      <c r="G3" s="116"/>
      <c r="H3" s="116"/>
      <c r="I3" s="116"/>
      <c r="J3" s="116"/>
      <c r="K3" s="116"/>
    </row>
    <row r="4" spans="1:55" x14ac:dyDescent="0.3">
      <c r="C4" s="1"/>
      <c r="H4" s="1" t="s">
        <v>101</v>
      </c>
      <c r="I4" s="1" t="s">
        <v>102</v>
      </c>
      <c r="J4" s="105" t="s">
        <v>21</v>
      </c>
    </row>
    <row r="5" spans="1:55" ht="16.2" x14ac:dyDescent="0.35">
      <c r="H5" s="39" t="s">
        <v>103</v>
      </c>
      <c r="I5" s="39" t="s">
        <v>103</v>
      </c>
      <c r="J5" s="106" t="s">
        <v>173</v>
      </c>
      <c r="K5" s="10"/>
      <c r="L5" s="10"/>
    </row>
    <row r="6" spans="1:55" ht="5.0999999999999996" customHeight="1" x14ac:dyDescent="0.3">
      <c r="A6" s="19"/>
      <c r="B6" s="1"/>
      <c r="J6" s="107"/>
    </row>
    <row r="7" spans="1:55" s="64" customFormat="1" x14ac:dyDescent="0.3">
      <c r="A7" s="19"/>
      <c r="B7" s="65"/>
      <c r="C7" s="72" t="s">
        <v>134</v>
      </c>
      <c r="D7" s="40"/>
      <c r="E7" s="40"/>
      <c r="F7" s="40"/>
      <c r="G7" s="40"/>
      <c r="H7" s="35">
        <f>'Emissies totaal'!K24</f>
        <v>0</v>
      </c>
      <c r="I7" s="35">
        <f>'Emissies totaal'!K44</f>
        <v>0</v>
      </c>
      <c r="J7" s="109" t="e">
        <f>'Emissies totaal'!#REF!</f>
        <v>#REF!</v>
      </c>
      <c r="K7" s="108"/>
      <c r="L7" s="45"/>
      <c r="Q7" s="69"/>
      <c r="R7" s="69"/>
      <c r="S7" s="22"/>
      <c r="T7" s="13"/>
      <c r="U7" s="67">
        <v>2030</v>
      </c>
      <c r="V7" s="13"/>
      <c r="W7" s="13"/>
      <c r="X7" s="13"/>
      <c r="Y7" s="13"/>
      <c r="Z7" s="13"/>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row>
    <row r="8" spans="1:55" x14ac:dyDescent="0.3">
      <c r="A8" s="19"/>
      <c r="B8" s="1"/>
      <c r="C8" s="46"/>
      <c r="D8" s="46"/>
      <c r="E8" s="46"/>
      <c r="F8" s="46"/>
      <c r="G8" s="45"/>
      <c r="H8" s="47"/>
      <c r="I8" s="47"/>
      <c r="J8" s="47"/>
      <c r="K8" s="45"/>
      <c r="L8" s="45"/>
      <c r="U8" s="15">
        <v>2050</v>
      </c>
    </row>
    <row r="9" spans="1:55" s="54" customFormat="1" ht="20.25" customHeight="1" x14ac:dyDescent="0.3">
      <c r="A9" s="52"/>
      <c r="B9" s="53"/>
      <c r="J9" s="59" t="s">
        <v>119</v>
      </c>
      <c r="K9" s="151" t="s">
        <v>120</v>
      </c>
      <c r="L9" s="151"/>
      <c r="Q9" s="55"/>
      <c r="R9" s="55"/>
      <c r="S9" s="55"/>
      <c r="T9" s="56"/>
      <c r="U9" s="56"/>
      <c r="V9" s="56"/>
      <c r="W9" s="56"/>
      <c r="X9" s="56"/>
      <c r="Y9" s="56"/>
      <c r="Z9" s="56"/>
      <c r="AA9" s="56"/>
      <c r="AB9" s="56"/>
      <c r="AC9" s="56"/>
      <c r="AD9" s="56"/>
      <c r="AE9" s="56"/>
      <c r="AF9" s="56"/>
      <c r="AG9" s="56"/>
      <c r="AH9" s="56"/>
      <c r="AI9" s="57"/>
      <c r="AJ9" s="56"/>
      <c r="AK9" s="56"/>
      <c r="AL9" s="56"/>
      <c r="AM9" s="56"/>
      <c r="AN9" s="56"/>
      <c r="AO9" s="56"/>
      <c r="AP9" s="58"/>
      <c r="AQ9" s="56"/>
      <c r="AR9" s="56"/>
      <c r="AS9" s="56"/>
      <c r="AT9" s="56"/>
      <c r="AU9" s="56"/>
      <c r="AV9" s="56"/>
      <c r="AW9" s="56"/>
      <c r="AX9" s="56"/>
      <c r="AY9" s="56"/>
      <c r="AZ9" s="58"/>
      <c r="BA9" s="56"/>
      <c r="BB9" s="56"/>
      <c r="BC9" s="56"/>
    </row>
    <row r="10" spans="1:55" ht="87.6" x14ac:dyDescent="0.35">
      <c r="C10" s="73" t="s">
        <v>135</v>
      </c>
      <c r="D10" s="73"/>
      <c r="E10" s="73"/>
      <c r="F10" s="73" t="s">
        <v>136</v>
      </c>
      <c r="G10" s="1"/>
      <c r="H10" s="1"/>
      <c r="I10" s="1" t="s">
        <v>65</v>
      </c>
      <c r="J10" s="10" t="s">
        <v>100</v>
      </c>
      <c r="K10" s="10" t="s">
        <v>124</v>
      </c>
      <c r="L10" s="10" t="s">
        <v>125</v>
      </c>
      <c r="M10" s="1" t="s">
        <v>81</v>
      </c>
      <c r="N10" s="1" t="s">
        <v>82</v>
      </c>
      <c r="O10" s="1" t="s">
        <v>83</v>
      </c>
      <c r="S10" s="24"/>
      <c r="T10" s="14"/>
      <c r="U10" s="51" t="s">
        <v>106</v>
      </c>
      <c r="V10" s="51" t="s">
        <v>107</v>
      </c>
      <c r="W10" s="51" t="s">
        <v>114</v>
      </c>
      <c r="X10" s="51" t="s">
        <v>115</v>
      </c>
      <c r="Y10" s="51" t="s">
        <v>112</v>
      </c>
      <c r="Z10" s="51" t="s">
        <v>113</v>
      </c>
      <c r="AI10" s="42" t="s">
        <v>30</v>
      </c>
      <c r="AJ10" s="42" t="s">
        <v>140</v>
      </c>
      <c r="AK10" s="42"/>
      <c r="AL10" s="42"/>
      <c r="AM10" s="42"/>
      <c r="AN10" s="42"/>
      <c r="AO10" s="42"/>
      <c r="AP10" s="42">
        <v>2030</v>
      </c>
      <c r="AQ10" s="42"/>
      <c r="AR10" s="42"/>
      <c r="AS10" s="42"/>
      <c r="AT10" s="42"/>
      <c r="AU10" s="42"/>
      <c r="AV10" s="42"/>
      <c r="AW10" s="42"/>
      <c r="AX10" s="42"/>
      <c r="AY10" s="42"/>
      <c r="AZ10" s="42">
        <v>2050</v>
      </c>
      <c r="BC10" s="13" t="s">
        <v>73</v>
      </c>
    </row>
    <row r="11" spans="1:55" ht="5.0999999999999996" customHeight="1" x14ac:dyDescent="0.3">
      <c r="A11" s="19"/>
      <c r="B11" s="1"/>
      <c r="AI11" s="43"/>
      <c r="AJ11" s="43"/>
      <c r="AK11" s="43"/>
      <c r="AL11" s="43"/>
      <c r="AM11" s="43"/>
      <c r="AN11" s="43"/>
      <c r="AO11" s="43"/>
      <c r="AP11" s="43"/>
      <c r="AQ11" s="43"/>
      <c r="AR11" s="43"/>
      <c r="AS11" s="43"/>
      <c r="AT11" s="43"/>
      <c r="AU11" s="43"/>
      <c r="AV11" s="43"/>
      <c r="AW11" s="43"/>
      <c r="AX11" s="43"/>
      <c r="AY11" s="43"/>
      <c r="AZ11" s="43"/>
    </row>
    <row r="12" spans="1:55" ht="14.7" customHeight="1" x14ac:dyDescent="0.3">
      <c r="A12" s="149" t="s">
        <v>64</v>
      </c>
      <c r="B12" s="9">
        <v>1</v>
      </c>
      <c r="C12" s="159"/>
      <c r="D12" s="160"/>
      <c r="E12" s="161"/>
      <c r="F12" s="159"/>
      <c r="G12" s="160"/>
      <c r="H12" s="161"/>
      <c r="I12" s="162"/>
      <c r="J12" s="163"/>
      <c r="K12" s="163"/>
      <c r="L12" s="163"/>
      <c r="M12" s="164"/>
      <c r="N12" s="164"/>
      <c r="O12" s="164"/>
      <c r="Q12" s="24" t="s">
        <v>63</v>
      </c>
      <c r="R12" s="24" t="s">
        <v>64</v>
      </c>
      <c r="U12" s="15">
        <f t="shared" ref="U12:U26" si="0">IF(I12=2030,J12,0)</f>
        <v>0</v>
      </c>
      <c r="V12" s="15">
        <f t="shared" ref="V12:V26" si="1">IF(I12=2050,J12,0)</f>
        <v>0</v>
      </c>
      <c r="W12" s="15">
        <f t="shared" ref="W12:W26" si="2">IF(I12=2030,K12,0)</f>
        <v>0</v>
      </c>
      <c r="X12" s="15">
        <f t="shared" ref="X12:X26" si="3">IF(I12=2050,K12,0)</f>
        <v>0</v>
      </c>
      <c r="Y12" s="15">
        <f t="shared" ref="Y12:Y26" si="4">IF(I12=2030,L12,0)</f>
        <v>0</v>
      </c>
      <c r="Z12" s="15">
        <f t="shared" ref="Z12:Z26" si="5">IF(I12=2050,L12,0)</f>
        <v>0</v>
      </c>
      <c r="AB12" s="15">
        <f t="shared" ref="AB12:AB26" si="6">IF(U12&lt;&gt;0,1,0)</f>
        <v>0</v>
      </c>
      <c r="AC12" s="15">
        <f t="shared" ref="AC12:AC26" si="7">IF(V12&lt;&gt;0,1,0)</f>
        <v>0</v>
      </c>
      <c r="AD12" s="15">
        <f t="shared" ref="AD12:AD26" si="8">IF(W12&lt;&gt;0,1,0)</f>
        <v>0</v>
      </c>
      <c r="AE12" s="15">
        <f t="shared" ref="AE12:AE26" si="9">IF(X12&lt;&gt;0,1,0)</f>
        <v>0</v>
      </c>
      <c r="AF12" s="67">
        <f t="shared" ref="AF12:AF26" si="10">IF(Y12&lt;&gt;0,1,0)</f>
        <v>0</v>
      </c>
      <c r="AG12" s="67">
        <f t="shared" ref="AG12:AG26" si="11">IF(Z12&lt;&gt;0,1,0)</f>
        <v>0</v>
      </c>
      <c r="AI12" s="42" t="s">
        <v>64</v>
      </c>
      <c r="AJ12" s="44">
        <f t="shared" ref="AJ12:AZ12" si="12">AJ18+AJ41+AJ35</f>
        <v>0</v>
      </c>
      <c r="AK12" s="44">
        <f t="shared" si="12"/>
        <v>0</v>
      </c>
      <c r="AL12" s="44">
        <f t="shared" si="12"/>
        <v>0</v>
      </c>
      <c r="AM12" s="44">
        <f t="shared" si="12"/>
        <v>0</v>
      </c>
      <c r="AN12" s="44">
        <f t="shared" si="12"/>
        <v>0</v>
      </c>
      <c r="AO12" s="44">
        <f t="shared" si="12"/>
        <v>0</v>
      </c>
      <c r="AP12" s="44">
        <f t="shared" si="12"/>
        <v>0</v>
      </c>
      <c r="AQ12" s="44">
        <f t="shared" si="12"/>
        <v>0</v>
      </c>
      <c r="AR12" s="44">
        <f t="shared" si="12"/>
        <v>0</v>
      </c>
      <c r="AS12" s="44">
        <f t="shared" si="12"/>
        <v>0</v>
      </c>
      <c r="AT12" s="44">
        <f t="shared" si="12"/>
        <v>0</v>
      </c>
      <c r="AU12" s="44">
        <f t="shared" si="12"/>
        <v>0</v>
      </c>
      <c r="AV12" s="44">
        <f t="shared" si="12"/>
        <v>0</v>
      </c>
      <c r="AW12" s="44">
        <f t="shared" si="12"/>
        <v>0</v>
      </c>
      <c r="AX12" s="44">
        <f t="shared" si="12"/>
        <v>0</v>
      </c>
      <c r="AY12" s="44">
        <f t="shared" si="12"/>
        <v>0</v>
      </c>
      <c r="AZ12" s="44">
        <f t="shared" si="12"/>
        <v>0</v>
      </c>
      <c r="BC12" s="15" t="str">
        <f>IF(SUM(AB12:AG31)&lt;&gt;0,"Ja","Neen")</f>
        <v>Neen</v>
      </c>
    </row>
    <row r="13" spans="1:55" ht="14.7" customHeight="1" x14ac:dyDescent="0.3">
      <c r="A13" s="150"/>
      <c r="B13" s="9">
        <v>2</v>
      </c>
      <c r="C13" s="159"/>
      <c r="D13" s="160"/>
      <c r="E13" s="161"/>
      <c r="F13" s="159"/>
      <c r="G13" s="160"/>
      <c r="H13" s="161"/>
      <c r="I13" s="162"/>
      <c r="J13" s="163"/>
      <c r="K13" s="163"/>
      <c r="L13" s="165"/>
      <c r="M13" s="164"/>
      <c r="N13" s="164"/>
      <c r="O13" s="164"/>
      <c r="Q13" s="24"/>
      <c r="R13" s="24"/>
      <c r="U13" s="15">
        <f t="shared" si="0"/>
        <v>0</v>
      </c>
      <c r="V13" s="15">
        <f t="shared" si="1"/>
        <v>0</v>
      </c>
      <c r="W13" s="15">
        <f t="shared" si="2"/>
        <v>0</v>
      </c>
      <c r="X13" s="15">
        <f t="shared" si="3"/>
        <v>0</v>
      </c>
      <c r="Y13" s="15">
        <f t="shared" si="4"/>
        <v>0</v>
      </c>
      <c r="Z13" s="15">
        <f t="shared" si="5"/>
        <v>0</v>
      </c>
      <c r="AB13" s="15">
        <f t="shared" si="6"/>
        <v>0</v>
      </c>
      <c r="AC13" s="15">
        <f t="shared" si="7"/>
        <v>0</v>
      </c>
      <c r="AD13" s="15">
        <f t="shared" si="8"/>
        <v>0</v>
      </c>
      <c r="AE13" s="67">
        <f t="shared" si="9"/>
        <v>0</v>
      </c>
      <c r="AF13" s="67">
        <f t="shared" si="10"/>
        <v>0</v>
      </c>
      <c r="AG13" s="67">
        <f t="shared" si="11"/>
        <v>0</v>
      </c>
      <c r="AI13" s="42" t="s">
        <v>66</v>
      </c>
      <c r="AJ13" s="44">
        <f t="shared" ref="AJ13:AZ13" si="13">AJ19+AJ42+AJ36</f>
        <v>0</v>
      </c>
      <c r="AK13" s="44">
        <f t="shared" si="13"/>
        <v>0</v>
      </c>
      <c r="AL13" s="44">
        <f t="shared" si="13"/>
        <v>0</v>
      </c>
      <c r="AM13" s="44">
        <f t="shared" si="13"/>
        <v>0</v>
      </c>
      <c r="AN13" s="44">
        <f t="shared" si="13"/>
        <v>0</v>
      </c>
      <c r="AO13" s="44">
        <f t="shared" si="13"/>
        <v>0</v>
      </c>
      <c r="AP13" s="44">
        <f t="shared" si="13"/>
        <v>0</v>
      </c>
      <c r="AQ13" s="44">
        <f t="shared" si="13"/>
        <v>0</v>
      </c>
      <c r="AR13" s="44">
        <f t="shared" si="13"/>
        <v>0</v>
      </c>
      <c r="AS13" s="44">
        <f t="shared" si="13"/>
        <v>0</v>
      </c>
      <c r="AT13" s="44">
        <f t="shared" si="13"/>
        <v>0</v>
      </c>
      <c r="AU13" s="44">
        <f t="shared" si="13"/>
        <v>0</v>
      </c>
      <c r="AV13" s="44">
        <f t="shared" si="13"/>
        <v>0</v>
      </c>
      <c r="AW13" s="44">
        <f t="shared" si="13"/>
        <v>0</v>
      </c>
      <c r="AX13" s="44">
        <f t="shared" si="13"/>
        <v>0</v>
      </c>
      <c r="AY13" s="44">
        <f t="shared" si="13"/>
        <v>0</v>
      </c>
      <c r="AZ13" s="44">
        <f t="shared" si="13"/>
        <v>0</v>
      </c>
      <c r="BC13" s="15" t="str">
        <f>IF(SUM(AB34:AG53)&lt;&gt;0,"Ja","Neen")</f>
        <v>Neen</v>
      </c>
    </row>
    <row r="14" spans="1:55" ht="14.7" customHeight="1" x14ac:dyDescent="0.3">
      <c r="A14" s="150"/>
      <c r="B14" s="9">
        <v>3</v>
      </c>
      <c r="C14" s="159"/>
      <c r="D14" s="160"/>
      <c r="E14" s="161"/>
      <c r="F14" s="159"/>
      <c r="G14" s="160"/>
      <c r="H14" s="161"/>
      <c r="I14" s="162"/>
      <c r="J14" s="163"/>
      <c r="K14" s="163"/>
      <c r="L14" s="163"/>
      <c r="M14" s="164"/>
      <c r="N14" s="164"/>
      <c r="O14" s="164"/>
      <c r="Q14" s="24"/>
      <c r="R14" s="24"/>
      <c r="U14" s="15">
        <f t="shared" si="0"/>
        <v>0</v>
      </c>
      <c r="V14" s="15">
        <f t="shared" si="1"/>
        <v>0</v>
      </c>
      <c r="W14" s="15">
        <f t="shared" si="2"/>
        <v>0</v>
      </c>
      <c r="X14" s="15">
        <f t="shared" si="3"/>
        <v>0</v>
      </c>
      <c r="Y14" s="15">
        <f t="shared" si="4"/>
        <v>0</v>
      </c>
      <c r="Z14" s="15">
        <f t="shared" si="5"/>
        <v>0</v>
      </c>
      <c r="AB14" s="15">
        <f t="shared" si="6"/>
        <v>0</v>
      </c>
      <c r="AC14" s="15">
        <f t="shared" si="7"/>
        <v>0</v>
      </c>
      <c r="AD14" s="15">
        <f t="shared" si="8"/>
        <v>0</v>
      </c>
      <c r="AE14" s="67">
        <f t="shared" si="9"/>
        <v>0</v>
      </c>
      <c r="AF14" s="67">
        <f t="shared" si="10"/>
        <v>0</v>
      </c>
      <c r="AG14" s="67">
        <f t="shared" si="11"/>
        <v>0</v>
      </c>
      <c r="AI14" s="42" t="s">
        <v>67</v>
      </c>
      <c r="AJ14" s="44">
        <f t="shared" ref="AJ14:AZ14" si="14">AJ20+AJ43+AJ37</f>
        <v>0</v>
      </c>
      <c r="AK14" s="44">
        <f t="shared" si="14"/>
        <v>0</v>
      </c>
      <c r="AL14" s="44">
        <f t="shared" si="14"/>
        <v>0</v>
      </c>
      <c r="AM14" s="44">
        <f t="shared" si="14"/>
        <v>0</v>
      </c>
      <c r="AN14" s="44">
        <f t="shared" si="14"/>
        <v>0</v>
      </c>
      <c r="AO14" s="44">
        <f t="shared" si="14"/>
        <v>0</v>
      </c>
      <c r="AP14" s="44">
        <f t="shared" si="14"/>
        <v>0</v>
      </c>
      <c r="AQ14" s="44">
        <f t="shared" si="14"/>
        <v>0</v>
      </c>
      <c r="AR14" s="44">
        <f t="shared" si="14"/>
        <v>0</v>
      </c>
      <c r="AS14" s="44">
        <f t="shared" si="14"/>
        <v>0</v>
      </c>
      <c r="AT14" s="44">
        <f t="shared" si="14"/>
        <v>0</v>
      </c>
      <c r="AU14" s="44">
        <f t="shared" si="14"/>
        <v>0</v>
      </c>
      <c r="AV14" s="44">
        <f t="shared" si="14"/>
        <v>0</v>
      </c>
      <c r="AW14" s="44">
        <f t="shared" si="14"/>
        <v>0</v>
      </c>
      <c r="AX14" s="44">
        <f t="shared" si="14"/>
        <v>0</v>
      </c>
      <c r="AY14" s="44">
        <f t="shared" si="14"/>
        <v>0</v>
      </c>
      <c r="AZ14" s="44">
        <f t="shared" si="14"/>
        <v>0</v>
      </c>
      <c r="BC14" s="15" t="str">
        <f>IF(SUM(AB56:AG75)&lt;&gt;0,"Ja","Neen")</f>
        <v>Neen</v>
      </c>
    </row>
    <row r="15" spans="1:55" ht="14.7" customHeight="1" x14ac:dyDescent="0.3">
      <c r="A15" s="150"/>
      <c r="B15" s="9">
        <v>4</v>
      </c>
      <c r="C15" s="159"/>
      <c r="D15" s="160"/>
      <c r="E15" s="161"/>
      <c r="F15" s="159"/>
      <c r="G15" s="160"/>
      <c r="H15" s="161"/>
      <c r="I15" s="162"/>
      <c r="J15" s="163"/>
      <c r="K15" s="163"/>
      <c r="L15" s="163"/>
      <c r="M15" s="164"/>
      <c r="N15" s="164"/>
      <c r="O15" s="164"/>
      <c r="Q15" s="24"/>
      <c r="R15" s="24"/>
      <c r="U15" s="15">
        <f t="shared" si="0"/>
        <v>0</v>
      </c>
      <c r="V15" s="15">
        <f t="shared" si="1"/>
        <v>0</v>
      </c>
      <c r="W15" s="15">
        <f t="shared" si="2"/>
        <v>0</v>
      </c>
      <c r="X15" s="15">
        <f t="shared" si="3"/>
        <v>0</v>
      </c>
      <c r="Y15" s="15">
        <f t="shared" si="4"/>
        <v>0</v>
      </c>
      <c r="Z15" s="15">
        <f t="shared" si="5"/>
        <v>0</v>
      </c>
      <c r="AB15" s="15">
        <f t="shared" si="6"/>
        <v>0</v>
      </c>
      <c r="AC15" s="15">
        <f t="shared" si="7"/>
        <v>0</v>
      </c>
      <c r="AD15" s="15">
        <f t="shared" si="8"/>
        <v>0</v>
      </c>
      <c r="AE15" s="67">
        <f t="shared" si="9"/>
        <v>0</v>
      </c>
      <c r="AF15" s="67">
        <f t="shared" si="10"/>
        <v>0</v>
      </c>
      <c r="AG15" s="67">
        <f t="shared" si="11"/>
        <v>0</v>
      </c>
      <c r="AI15" s="42" t="s">
        <v>68</v>
      </c>
      <c r="AJ15" s="44">
        <f>AJ21+AJ44+AJ38</f>
        <v>0</v>
      </c>
      <c r="AK15" s="44">
        <f t="shared" ref="AK15:AZ15" si="15">AK21+AK44+AK38</f>
        <v>0</v>
      </c>
      <c r="AL15" s="44">
        <f t="shared" si="15"/>
        <v>0</v>
      </c>
      <c r="AM15" s="44">
        <f t="shared" si="15"/>
        <v>0</v>
      </c>
      <c r="AN15" s="44">
        <f t="shared" si="15"/>
        <v>0</v>
      </c>
      <c r="AO15" s="44">
        <f t="shared" si="15"/>
        <v>0</v>
      </c>
      <c r="AP15" s="44">
        <f t="shared" si="15"/>
        <v>0</v>
      </c>
      <c r="AQ15" s="44">
        <f t="shared" si="15"/>
        <v>0</v>
      </c>
      <c r="AR15" s="44">
        <f t="shared" si="15"/>
        <v>0</v>
      </c>
      <c r="AS15" s="44">
        <f t="shared" si="15"/>
        <v>0</v>
      </c>
      <c r="AT15" s="44">
        <f t="shared" si="15"/>
        <v>0</v>
      </c>
      <c r="AU15" s="44">
        <f t="shared" si="15"/>
        <v>0</v>
      </c>
      <c r="AV15" s="44">
        <f t="shared" si="15"/>
        <v>0</v>
      </c>
      <c r="AW15" s="44">
        <f t="shared" si="15"/>
        <v>0</v>
      </c>
      <c r="AX15" s="44">
        <f t="shared" si="15"/>
        <v>0</v>
      </c>
      <c r="AY15" s="44">
        <f t="shared" si="15"/>
        <v>0</v>
      </c>
      <c r="AZ15" s="44">
        <f t="shared" si="15"/>
        <v>0</v>
      </c>
      <c r="BC15" s="15" t="str">
        <f>IF(SUM(AB78:AG97)&lt;&gt;0,"Ja","Neen")</f>
        <v>Neen</v>
      </c>
    </row>
    <row r="16" spans="1:55" ht="14.7" customHeight="1" x14ac:dyDescent="0.3">
      <c r="A16" s="150"/>
      <c r="B16" s="9">
        <v>5</v>
      </c>
      <c r="C16" s="159"/>
      <c r="D16" s="160"/>
      <c r="E16" s="161"/>
      <c r="F16" s="159"/>
      <c r="G16" s="160"/>
      <c r="H16" s="161"/>
      <c r="I16" s="162"/>
      <c r="J16" s="163"/>
      <c r="K16" s="163"/>
      <c r="L16" s="163"/>
      <c r="M16" s="164"/>
      <c r="N16" s="164"/>
      <c r="O16" s="164"/>
      <c r="Q16" s="24"/>
      <c r="R16" s="24"/>
      <c r="U16" s="15">
        <f t="shared" si="0"/>
        <v>0</v>
      </c>
      <c r="V16" s="15">
        <f t="shared" si="1"/>
        <v>0</v>
      </c>
      <c r="W16" s="15">
        <f t="shared" si="2"/>
        <v>0</v>
      </c>
      <c r="X16" s="15">
        <f t="shared" si="3"/>
        <v>0</v>
      </c>
      <c r="Y16" s="15">
        <f t="shared" si="4"/>
        <v>0</v>
      </c>
      <c r="Z16" s="15">
        <f t="shared" si="5"/>
        <v>0</v>
      </c>
      <c r="AB16" s="15">
        <f t="shared" si="6"/>
        <v>0</v>
      </c>
      <c r="AC16" s="15">
        <f t="shared" si="7"/>
        <v>0</v>
      </c>
      <c r="AD16" s="15">
        <f t="shared" si="8"/>
        <v>0</v>
      </c>
      <c r="AE16" s="67">
        <f t="shared" si="9"/>
        <v>0</v>
      </c>
      <c r="AF16" s="67">
        <f t="shared" si="10"/>
        <v>0</v>
      </c>
      <c r="AG16" s="67">
        <f t="shared" si="11"/>
        <v>0</v>
      </c>
      <c r="AI16" s="43"/>
      <c r="AJ16" s="44"/>
      <c r="AK16" s="44"/>
      <c r="AL16" s="44"/>
      <c r="AM16" s="44"/>
      <c r="AN16" s="44"/>
      <c r="AO16" s="44"/>
      <c r="AP16" s="44"/>
      <c r="AQ16" s="44"/>
      <c r="AR16" s="44"/>
      <c r="AS16" s="44"/>
      <c r="AT16" s="44"/>
      <c r="AU16" s="44"/>
      <c r="AV16" s="44"/>
      <c r="AW16" s="44"/>
      <c r="AX16" s="44"/>
      <c r="AY16" s="44"/>
      <c r="AZ16" s="44"/>
    </row>
    <row r="17" spans="1:57" ht="14.7" customHeight="1" x14ac:dyDescent="0.3">
      <c r="A17" s="150"/>
      <c r="B17" s="9">
        <v>6</v>
      </c>
      <c r="C17" s="159"/>
      <c r="D17" s="160"/>
      <c r="E17" s="161"/>
      <c r="F17" s="159"/>
      <c r="G17" s="160"/>
      <c r="H17" s="161"/>
      <c r="I17" s="162"/>
      <c r="J17" s="163"/>
      <c r="K17" s="163"/>
      <c r="L17" s="163"/>
      <c r="M17" s="164"/>
      <c r="N17" s="164"/>
      <c r="O17" s="164"/>
      <c r="Q17" s="24"/>
      <c r="R17" s="24"/>
      <c r="U17" s="15">
        <f t="shared" si="0"/>
        <v>0</v>
      </c>
      <c r="V17" s="15">
        <f t="shared" si="1"/>
        <v>0</v>
      </c>
      <c r="W17" s="15">
        <f t="shared" si="2"/>
        <v>0</v>
      </c>
      <c r="X17" s="15">
        <f t="shared" si="3"/>
        <v>0</v>
      </c>
      <c r="Y17" s="15">
        <f t="shared" si="4"/>
        <v>0</v>
      </c>
      <c r="Z17" s="15">
        <f t="shared" si="5"/>
        <v>0</v>
      </c>
      <c r="AB17" s="15">
        <f t="shared" si="6"/>
        <v>0</v>
      </c>
      <c r="AC17" s="15">
        <f t="shared" si="7"/>
        <v>0</v>
      </c>
      <c r="AD17" s="15">
        <f t="shared" si="8"/>
        <v>0</v>
      </c>
      <c r="AE17" s="67">
        <f t="shared" si="9"/>
        <v>0</v>
      </c>
      <c r="AF17" s="67">
        <f t="shared" si="10"/>
        <v>0</v>
      </c>
      <c r="AG17" s="67">
        <f t="shared" si="11"/>
        <v>0</v>
      </c>
      <c r="AI17" s="42" t="s">
        <v>108</v>
      </c>
      <c r="AJ17" s="42" t="s">
        <v>140</v>
      </c>
      <c r="AK17" s="42"/>
      <c r="AL17" s="42"/>
      <c r="AM17" s="42"/>
      <c r="AN17" s="42"/>
      <c r="AO17" s="42"/>
      <c r="AP17" s="42">
        <v>2030</v>
      </c>
      <c r="AQ17" s="42"/>
      <c r="AR17" s="42"/>
      <c r="AS17" s="42"/>
      <c r="AT17" s="42"/>
      <c r="AU17" s="42"/>
      <c r="AV17" s="42"/>
      <c r="AW17" s="42"/>
      <c r="AX17" s="42"/>
      <c r="AY17" s="42"/>
      <c r="AZ17" s="42">
        <v>2050</v>
      </c>
    </row>
    <row r="18" spans="1:57" ht="14.7" customHeight="1" x14ac:dyDescent="0.3">
      <c r="A18" s="150"/>
      <c r="B18" s="9">
        <v>7</v>
      </c>
      <c r="C18" s="159"/>
      <c r="D18" s="160"/>
      <c r="E18" s="161"/>
      <c r="F18" s="159"/>
      <c r="G18" s="160"/>
      <c r="H18" s="161"/>
      <c r="I18" s="162"/>
      <c r="J18" s="163"/>
      <c r="K18" s="163"/>
      <c r="L18" s="163"/>
      <c r="M18" s="164"/>
      <c r="N18" s="164"/>
      <c r="O18" s="164"/>
      <c r="Q18" s="24"/>
      <c r="R18" s="24"/>
      <c r="U18" s="15">
        <f t="shared" si="0"/>
        <v>0</v>
      </c>
      <c r="V18" s="15">
        <f t="shared" si="1"/>
        <v>0</v>
      </c>
      <c r="W18" s="15">
        <f t="shared" si="2"/>
        <v>0</v>
      </c>
      <c r="X18" s="15">
        <f t="shared" si="3"/>
        <v>0</v>
      </c>
      <c r="Y18" s="15">
        <f t="shared" si="4"/>
        <v>0</v>
      </c>
      <c r="Z18" s="15">
        <f t="shared" si="5"/>
        <v>0</v>
      </c>
      <c r="AB18" s="15">
        <f t="shared" si="6"/>
        <v>0</v>
      </c>
      <c r="AC18" s="15">
        <f t="shared" si="7"/>
        <v>0</v>
      </c>
      <c r="AD18" s="15">
        <f t="shared" si="8"/>
        <v>0</v>
      </c>
      <c r="AE18" s="67">
        <f t="shared" si="9"/>
        <v>0</v>
      </c>
      <c r="AF18" s="67">
        <f t="shared" si="10"/>
        <v>0</v>
      </c>
      <c r="AG18" s="67">
        <f t="shared" si="11"/>
        <v>0</v>
      </c>
      <c r="AI18" s="42" t="s">
        <v>64</v>
      </c>
      <c r="AJ18" s="85">
        <f>H7</f>
        <v>0</v>
      </c>
      <c r="AK18" s="85">
        <f>AJ18-($AJ18-$AP18)/6</f>
        <v>0</v>
      </c>
      <c r="AL18" s="85">
        <f t="shared" ref="AL18:AO18" si="16">AK18-($AJ18-$AP18)/6</f>
        <v>0</v>
      </c>
      <c r="AM18" s="85">
        <f t="shared" si="16"/>
        <v>0</v>
      </c>
      <c r="AN18" s="85">
        <f t="shared" si="16"/>
        <v>0</v>
      </c>
      <c r="AO18" s="85">
        <f t="shared" si="16"/>
        <v>0</v>
      </c>
      <c r="AP18" s="85">
        <f>AJ18-SUM(U12:U31)</f>
        <v>0</v>
      </c>
      <c r="AQ18" s="85">
        <f t="shared" ref="AQ18:AY18" si="17">AP18-($AP18-$AZ18)/10</f>
        <v>0</v>
      </c>
      <c r="AR18" s="85">
        <f t="shared" si="17"/>
        <v>0</v>
      </c>
      <c r="AS18" s="85">
        <f t="shared" si="17"/>
        <v>0</v>
      </c>
      <c r="AT18" s="85">
        <f t="shared" si="17"/>
        <v>0</v>
      </c>
      <c r="AU18" s="85">
        <f t="shared" si="17"/>
        <v>0</v>
      </c>
      <c r="AV18" s="85">
        <f t="shared" si="17"/>
        <v>0</v>
      </c>
      <c r="AW18" s="85">
        <f t="shared" si="17"/>
        <v>0</v>
      </c>
      <c r="AX18" s="85">
        <f t="shared" si="17"/>
        <v>0</v>
      </c>
      <c r="AY18" s="85">
        <f t="shared" si="17"/>
        <v>0</v>
      </c>
      <c r="AZ18" s="85">
        <f>AP18-SUM(V12:V31)</f>
        <v>0</v>
      </c>
    </row>
    <row r="19" spans="1:57" ht="14.7" customHeight="1" x14ac:dyDescent="0.3">
      <c r="A19" s="150"/>
      <c r="B19" s="9">
        <v>8</v>
      </c>
      <c r="C19" s="159"/>
      <c r="D19" s="160"/>
      <c r="E19" s="161"/>
      <c r="F19" s="159"/>
      <c r="G19" s="160"/>
      <c r="H19" s="161"/>
      <c r="I19" s="162"/>
      <c r="J19" s="163"/>
      <c r="K19" s="163"/>
      <c r="L19" s="163"/>
      <c r="M19" s="164"/>
      <c r="N19" s="164"/>
      <c r="O19" s="164"/>
      <c r="Q19" s="24"/>
      <c r="R19" s="24"/>
      <c r="U19" s="15">
        <f t="shared" si="0"/>
        <v>0</v>
      </c>
      <c r="V19" s="15">
        <f t="shared" si="1"/>
        <v>0</v>
      </c>
      <c r="W19" s="15">
        <f t="shared" si="2"/>
        <v>0</v>
      </c>
      <c r="X19" s="15">
        <f t="shared" si="3"/>
        <v>0</v>
      </c>
      <c r="Y19" s="15">
        <f t="shared" si="4"/>
        <v>0</v>
      </c>
      <c r="Z19" s="15">
        <f t="shared" si="5"/>
        <v>0</v>
      </c>
      <c r="AB19" s="15">
        <f t="shared" si="6"/>
        <v>0</v>
      </c>
      <c r="AC19" s="15">
        <f t="shared" si="7"/>
        <v>0</v>
      </c>
      <c r="AD19" s="15">
        <f t="shared" si="8"/>
        <v>0</v>
      </c>
      <c r="AE19" s="67">
        <f t="shared" si="9"/>
        <v>0</v>
      </c>
      <c r="AF19" s="67">
        <f t="shared" si="10"/>
        <v>0</v>
      </c>
      <c r="AG19" s="67">
        <f t="shared" si="11"/>
        <v>0</v>
      </c>
      <c r="AI19" s="42" t="s">
        <v>66</v>
      </c>
      <c r="AJ19" s="85">
        <f>H7</f>
        <v>0</v>
      </c>
      <c r="AK19" s="85">
        <f t="shared" ref="AK19:AO19" si="18">AJ19-($AJ19-$AP19)/6</f>
        <v>0</v>
      </c>
      <c r="AL19" s="85">
        <f t="shared" si="18"/>
        <v>0</v>
      </c>
      <c r="AM19" s="85">
        <f t="shared" si="18"/>
        <v>0</v>
      </c>
      <c r="AN19" s="85">
        <f t="shared" si="18"/>
        <v>0</v>
      </c>
      <c r="AO19" s="85">
        <f t="shared" si="18"/>
        <v>0</v>
      </c>
      <c r="AP19" s="85">
        <f>AJ19-SUM(U34:U53)</f>
        <v>0</v>
      </c>
      <c r="AQ19" s="85">
        <f t="shared" ref="AQ19:AY19" si="19">AP19-($AP19-$AZ19)/10</f>
        <v>0</v>
      </c>
      <c r="AR19" s="85">
        <f t="shared" si="19"/>
        <v>0</v>
      </c>
      <c r="AS19" s="85">
        <f t="shared" si="19"/>
        <v>0</v>
      </c>
      <c r="AT19" s="85">
        <f t="shared" si="19"/>
        <v>0</v>
      </c>
      <c r="AU19" s="85">
        <f t="shared" si="19"/>
        <v>0</v>
      </c>
      <c r="AV19" s="85">
        <f t="shared" si="19"/>
        <v>0</v>
      </c>
      <c r="AW19" s="85">
        <f t="shared" si="19"/>
        <v>0</v>
      </c>
      <c r="AX19" s="85">
        <f t="shared" si="19"/>
        <v>0</v>
      </c>
      <c r="AY19" s="85">
        <f t="shared" si="19"/>
        <v>0</v>
      </c>
      <c r="AZ19" s="85">
        <f>AP19-SUM(V34:V53)</f>
        <v>0</v>
      </c>
    </row>
    <row r="20" spans="1:57" ht="14.7" customHeight="1" x14ac:dyDescent="0.3">
      <c r="A20" s="150"/>
      <c r="B20" s="9">
        <v>9</v>
      </c>
      <c r="C20" s="159"/>
      <c r="D20" s="160"/>
      <c r="E20" s="161"/>
      <c r="F20" s="159"/>
      <c r="G20" s="160"/>
      <c r="H20" s="161"/>
      <c r="I20" s="162"/>
      <c r="J20" s="163"/>
      <c r="K20" s="163"/>
      <c r="L20" s="163"/>
      <c r="M20" s="164"/>
      <c r="N20" s="164"/>
      <c r="O20" s="164"/>
      <c r="Q20" s="24"/>
      <c r="R20" s="24"/>
      <c r="U20" s="15">
        <f t="shared" si="0"/>
        <v>0</v>
      </c>
      <c r="V20" s="15">
        <f t="shared" si="1"/>
        <v>0</v>
      </c>
      <c r="W20" s="15">
        <f t="shared" si="2"/>
        <v>0</v>
      </c>
      <c r="X20" s="15">
        <f t="shared" si="3"/>
        <v>0</v>
      </c>
      <c r="Y20" s="15">
        <f t="shared" si="4"/>
        <v>0</v>
      </c>
      <c r="Z20" s="15">
        <f t="shared" si="5"/>
        <v>0</v>
      </c>
      <c r="AB20" s="15">
        <f t="shared" si="6"/>
        <v>0</v>
      </c>
      <c r="AC20" s="15">
        <f t="shared" si="7"/>
        <v>0</v>
      </c>
      <c r="AD20" s="15">
        <f t="shared" si="8"/>
        <v>0</v>
      </c>
      <c r="AE20" s="67">
        <f t="shared" si="9"/>
        <v>0</v>
      </c>
      <c r="AF20" s="67">
        <f t="shared" si="10"/>
        <v>0</v>
      </c>
      <c r="AG20" s="67">
        <f t="shared" si="11"/>
        <v>0</v>
      </c>
      <c r="AI20" s="42" t="s">
        <v>67</v>
      </c>
      <c r="AJ20" s="85">
        <f>H7</f>
        <v>0</v>
      </c>
      <c r="AK20" s="85">
        <f t="shared" ref="AK20:AO20" si="20">AJ20-($AJ20-$AP20)/6</f>
        <v>0</v>
      </c>
      <c r="AL20" s="85">
        <f t="shared" si="20"/>
        <v>0</v>
      </c>
      <c r="AM20" s="85">
        <f t="shared" si="20"/>
        <v>0</v>
      </c>
      <c r="AN20" s="85">
        <f t="shared" si="20"/>
        <v>0</v>
      </c>
      <c r="AO20" s="85">
        <f t="shared" si="20"/>
        <v>0</v>
      </c>
      <c r="AP20" s="85">
        <f>AJ20-SUM(U56:U75)</f>
        <v>0</v>
      </c>
      <c r="AQ20" s="85">
        <f t="shared" ref="AQ20:AY20" si="21">AP20-($AP20-$AZ20)/10</f>
        <v>0</v>
      </c>
      <c r="AR20" s="85">
        <f t="shared" si="21"/>
        <v>0</v>
      </c>
      <c r="AS20" s="85">
        <f t="shared" si="21"/>
        <v>0</v>
      </c>
      <c r="AT20" s="85">
        <f t="shared" si="21"/>
        <v>0</v>
      </c>
      <c r="AU20" s="85">
        <f t="shared" si="21"/>
        <v>0</v>
      </c>
      <c r="AV20" s="85">
        <f t="shared" si="21"/>
        <v>0</v>
      </c>
      <c r="AW20" s="85">
        <f t="shared" si="21"/>
        <v>0</v>
      </c>
      <c r="AX20" s="85">
        <f t="shared" si="21"/>
        <v>0</v>
      </c>
      <c r="AY20" s="85">
        <f t="shared" si="21"/>
        <v>0</v>
      </c>
      <c r="AZ20" s="85">
        <f>AP20-SUM(V56:V75)</f>
        <v>0</v>
      </c>
    </row>
    <row r="21" spans="1:57" ht="14.7" customHeight="1" x14ac:dyDescent="0.3">
      <c r="A21" s="150"/>
      <c r="B21" s="9">
        <v>10</v>
      </c>
      <c r="C21" s="159"/>
      <c r="D21" s="160"/>
      <c r="E21" s="161"/>
      <c r="F21" s="159"/>
      <c r="G21" s="160"/>
      <c r="H21" s="161"/>
      <c r="I21" s="162"/>
      <c r="J21" s="163"/>
      <c r="K21" s="163"/>
      <c r="L21" s="163"/>
      <c r="M21" s="164"/>
      <c r="N21" s="164"/>
      <c r="O21" s="164"/>
      <c r="Q21" s="24"/>
      <c r="R21" s="24"/>
      <c r="U21" s="15">
        <f t="shared" si="0"/>
        <v>0</v>
      </c>
      <c r="V21" s="15">
        <f t="shared" si="1"/>
        <v>0</v>
      </c>
      <c r="W21" s="15">
        <f t="shared" si="2"/>
        <v>0</v>
      </c>
      <c r="X21" s="15">
        <f t="shared" si="3"/>
        <v>0</v>
      </c>
      <c r="Y21" s="15">
        <f t="shared" si="4"/>
        <v>0</v>
      </c>
      <c r="Z21" s="15">
        <f t="shared" si="5"/>
        <v>0</v>
      </c>
      <c r="AB21" s="15">
        <f t="shared" si="6"/>
        <v>0</v>
      </c>
      <c r="AC21" s="15">
        <f t="shared" si="7"/>
        <v>0</v>
      </c>
      <c r="AD21" s="15">
        <f t="shared" si="8"/>
        <v>0</v>
      </c>
      <c r="AE21" s="67">
        <f t="shared" si="9"/>
        <v>0</v>
      </c>
      <c r="AF21" s="67">
        <f t="shared" si="10"/>
        <v>0</v>
      </c>
      <c r="AG21" s="67">
        <f t="shared" si="11"/>
        <v>0</v>
      </c>
      <c r="AI21" s="42" t="s">
        <v>68</v>
      </c>
      <c r="AJ21" s="85">
        <f>H7</f>
        <v>0</v>
      </c>
      <c r="AK21" s="85">
        <f t="shared" ref="AK21:AO21" si="22">AJ21-($AJ21-$AP21)/6</f>
        <v>0</v>
      </c>
      <c r="AL21" s="85">
        <f t="shared" si="22"/>
        <v>0</v>
      </c>
      <c r="AM21" s="85">
        <f t="shared" si="22"/>
        <v>0</v>
      </c>
      <c r="AN21" s="85">
        <f t="shared" si="22"/>
        <v>0</v>
      </c>
      <c r="AO21" s="85">
        <f t="shared" si="22"/>
        <v>0</v>
      </c>
      <c r="AP21" s="85">
        <f>AJ21-SUM(U78:U97)</f>
        <v>0</v>
      </c>
      <c r="AQ21" s="85">
        <f t="shared" ref="AQ21:AY21" si="23">AP21-($AP21-$AZ21)/10</f>
        <v>0</v>
      </c>
      <c r="AR21" s="85">
        <f t="shared" si="23"/>
        <v>0</v>
      </c>
      <c r="AS21" s="85">
        <f t="shared" si="23"/>
        <v>0</v>
      </c>
      <c r="AT21" s="85">
        <f t="shared" si="23"/>
        <v>0</v>
      </c>
      <c r="AU21" s="85">
        <f t="shared" si="23"/>
        <v>0</v>
      </c>
      <c r="AV21" s="85">
        <f t="shared" si="23"/>
        <v>0</v>
      </c>
      <c r="AW21" s="85">
        <f t="shared" si="23"/>
        <v>0</v>
      </c>
      <c r="AX21" s="85">
        <f t="shared" si="23"/>
        <v>0</v>
      </c>
      <c r="AY21" s="85">
        <f t="shared" si="23"/>
        <v>0</v>
      </c>
      <c r="AZ21" s="85">
        <f>AP21-SUM(V78:V97)</f>
        <v>0</v>
      </c>
    </row>
    <row r="22" spans="1:57" ht="14.7" customHeight="1" x14ac:dyDescent="0.3">
      <c r="A22" s="150"/>
      <c r="B22" s="9">
        <v>11</v>
      </c>
      <c r="C22" s="159"/>
      <c r="D22" s="160"/>
      <c r="E22" s="161"/>
      <c r="F22" s="159"/>
      <c r="G22" s="160"/>
      <c r="H22" s="161"/>
      <c r="I22" s="162"/>
      <c r="J22" s="163"/>
      <c r="K22" s="163"/>
      <c r="L22" s="163"/>
      <c r="M22" s="164"/>
      <c r="N22" s="164"/>
      <c r="O22" s="164"/>
      <c r="Q22" s="24"/>
      <c r="R22" s="24"/>
      <c r="U22" s="15">
        <f t="shared" si="0"/>
        <v>0</v>
      </c>
      <c r="V22" s="15">
        <f t="shared" si="1"/>
        <v>0</v>
      </c>
      <c r="W22" s="15">
        <f t="shared" si="2"/>
        <v>0</v>
      </c>
      <c r="X22" s="15">
        <f t="shared" si="3"/>
        <v>0</v>
      </c>
      <c r="Y22" s="15">
        <f t="shared" si="4"/>
        <v>0</v>
      </c>
      <c r="Z22" s="15">
        <f t="shared" si="5"/>
        <v>0</v>
      </c>
      <c r="AB22" s="15">
        <f t="shared" si="6"/>
        <v>0</v>
      </c>
      <c r="AC22" s="15">
        <f t="shared" si="7"/>
        <v>0</v>
      </c>
      <c r="AD22" s="15">
        <f t="shared" si="8"/>
        <v>0</v>
      </c>
      <c r="AE22" s="67">
        <f t="shared" si="9"/>
        <v>0</v>
      </c>
      <c r="AF22" s="67">
        <f t="shared" si="10"/>
        <v>0</v>
      </c>
      <c r="AG22" s="67">
        <f t="shared" si="11"/>
        <v>0</v>
      </c>
    </row>
    <row r="23" spans="1:57" ht="14.7" customHeight="1" x14ac:dyDescent="0.3">
      <c r="A23" s="150"/>
      <c r="B23" s="9">
        <v>12</v>
      </c>
      <c r="C23" s="159"/>
      <c r="D23" s="160"/>
      <c r="E23" s="161"/>
      <c r="F23" s="159"/>
      <c r="G23" s="160"/>
      <c r="H23" s="161"/>
      <c r="I23" s="162"/>
      <c r="J23" s="163"/>
      <c r="K23" s="163"/>
      <c r="L23" s="163"/>
      <c r="M23" s="164"/>
      <c r="N23" s="164"/>
      <c r="O23" s="164"/>
      <c r="Q23" s="24"/>
      <c r="R23" s="24"/>
      <c r="U23" s="15">
        <f t="shared" si="0"/>
        <v>0</v>
      </c>
      <c r="V23" s="15">
        <f t="shared" si="1"/>
        <v>0</v>
      </c>
      <c r="W23" s="15">
        <f t="shared" si="2"/>
        <v>0</v>
      </c>
      <c r="X23" s="15">
        <f t="shared" si="3"/>
        <v>0</v>
      </c>
      <c r="Y23" s="15">
        <f t="shared" si="4"/>
        <v>0</v>
      </c>
      <c r="Z23" s="15">
        <f t="shared" si="5"/>
        <v>0</v>
      </c>
      <c r="AB23" s="15">
        <f t="shared" si="6"/>
        <v>0</v>
      </c>
      <c r="AC23" s="15">
        <f t="shared" si="7"/>
        <v>0</v>
      </c>
      <c r="AD23" s="15">
        <f t="shared" si="8"/>
        <v>0</v>
      </c>
      <c r="AE23" s="67">
        <f t="shared" si="9"/>
        <v>0</v>
      </c>
      <c r="AF23" s="67">
        <f t="shared" si="10"/>
        <v>0</v>
      </c>
      <c r="AG23" s="67">
        <f t="shared" si="11"/>
        <v>0</v>
      </c>
      <c r="AI23" s="13" t="s">
        <v>116</v>
      </c>
      <c r="AJ23" s="83" t="s">
        <v>140</v>
      </c>
      <c r="AK23" s="83"/>
      <c r="AL23" s="83"/>
      <c r="AM23" s="13"/>
      <c r="AN23" s="13"/>
      <c r="AO23" s="13"/>
      <c r="AP23" s="13">
        <v>2030</v>
      </c>
      <c r="AQ23" s="13"/>
      <c r="AR23" s="13"/>
      <c r="AS23" s="13"/>
      <c r="AT23" s="13"/>
      <c r="AU23" s="13"/>
      <c r="AV23" s="13"/>
      <c r="AW23" s="13"/>
      <c r="AX23" s="13"/>
      <c r="AY23" s="13"/>
      <c r="AZ23" s="13">
        <v>2050</v>
      </c>
    </row>
    <row r="24" spans="1:57" ht="14.7" customHeight="1" x14ac:dyDescent="0.3">
      <c r="A24" s="150"/>
      <c r="B24" s="9">
        <v>13</v>
      </c>
      <c r="C24" s="159"/>
      <c r="D24" s="160"/>
      <c r="E24" s="161"/>
      <c r="F24" s="159"/>
      <c r="G24" s="160"/>
      <c r="H24" s="161"/>
      <c r="I24" s="162"/>
      <c r="J24" s="163"/>
      <c r="K24" s="163"/>
      <c r="L24" s="163"/>
      <c r="M24" s="164"/>
      <c r="N24" s="164"/>
      <c r="O24" s="164"/>
      <c r="Q24" s="24"/>
      <c r="R24" s="24"/>
      <c r="U24" s="15">
        <f t="shared" si="0"/>
        <v>0</v>
      </c>
      <c r="V24" s="15">
        <f t="shared" si="1"/>
        <v>0</v>
      </c>
      <c r="W24" s="15">
        <f t="shared" si="2"/>
        <v>0</v>
      </c>
      <c r="X24" s="15">
        <f t="shared" si="3"/>
        <v>0</v>
      </c>
      <c r="Y24" s="15">
        <f t="shared" si="4"/>
        <v>0</v>
      </c>
      <c r="Z24" s="15">
        <f t="shared" si="5"/>
        <v>0</v>
      </c>
      <c r="AB24" s="15">
        <f t="shared" si="6"/>
        <v>0</v>
      </c>
      <c r="AC24" s="15">
        <f t="shared" si="7"/>
        <v>0</v>
      </c>
      <c r="AD24" s="15">
        <f t="shared" si="8"/>
        <v>0</v>
      </c>
      <c r="AE24" s="67">
        <f t="shared" si="9"/>
        <v>0</v>
      </c>
      <c r="AF24" s="67">
        <f t="shared" si="10"/>
        <v>0</v>
      </c>
      <c r="AG24" s="67">
        <f t="shared" si="11"/>
        <v>0</v>
      </c>
      <c r="AI24" s="13" t="s">
        <v>64</v>
      </c>
      <c r="AJ24" s="84">
        <f>'Emissies totaal'!K$32</f>
        <v>0</v>
      </c>
      <c r="AK24" s="84">
        <f t="shared" ref="AK24:AO24" si="24">AJ24-($AJ24-$AP24)/6</f>
        <v>0</v>
      </c>
      <c r="AL24" s="84">
        <f t="shared" si="24"/>
        <v>0</v>
      </c>
      <c r="AM24" s="84">
        <f t="shared" si="24"/>
        <v>0</v>
      </c>
      <c r="AN24" s="84">
        <f t="shared" si="24"/>
        <v>0</v>
      </c>
      <c r="AO24" s="84">
        <f t="shared" si="24"/>
        <v>0</v>
      </c>
      <c r="AP24" s="84">
        <f>AJ24-SUM(W12:W31)</f>
        <v>0</v>
      </c>
      <c r="AQ24" s="84">
        <f t="shared" ref="AQ24:AY24" si="25">AP24-($AP24-$AZ24)/10</f>
        <v>0</v>
      </c>
      <c r="AR24" s="84">
        <f t="shared" si="25"/>
        <v>0</v>
      </c>
      <c r="AS24" s="84">
        <f t="shared" si="25"/>
        <v>0</v>
      </c>
      <c r="AT24" s="84">
        <f t="shared" si="25"/>
        <v>0</v>
      </c>
      <c r="AU24" s="84">
        <f t="shared" si="25"/>
        <v>0</v>
      </c>
      <c r="AV24" s="84">
        <f t="shared" si="25"/>
        <v>0</v>
      </c>
      <c r="AW24" s="84">
        <f t="shared" si="25"/>
        <v>0</v>
      </c>
      <c r="AX24" s="84">
        <f t="shared" si="25"/>
        <v>0</v>
      </c>
      <c r="AY24" s="84">
        <f t="shared" si="25"/>
        <v>0</v>
      </c>
      <c r="AZ24" s="84">
        <f>AP24-SUM(X12:X31)</f>
        <v>0</v>
      </c>
    </row>
    <row r="25" spans="1:57" ht="14.7" customHeight="1" x14ac:dyDescent="0.3">
      <c r="A25" s="150"/>
      <c r="B25" s="9">
        <v>14</v>
      </c>
      <c r="C25" s="159"/>
      <c r="D25" s="160"/>
      <c r="E25" s="161"/>
      <c r="F25" s="159"/>
      <c r="G25" s="160"/>
      <c r="H25" s="161"/>
      <c r="I25" s="162"/>
      <c r="J25" s="163"/>
      <c r="K25" s="163"/>
      <c r="L25" s="163"/>
      <c r="M25" s="164"/>
      <c r="N25" s="164"/>
      <c r="O25" s="164"/>
      <c r="Q25" s="24"/>
      <c r="R25" s="24"/>
      <c r="U25" s="15">
        <f t="shared" si="0"/>
        <v>0</v>
      </c>
      <c r="V25" s="15">
        <f t="shared" si="1"/>
        <v>0</v>
      </c>
      <c r="W25" s="15">
        <f t="shared" si="2"/>
        <v>0</v>
      </c>
      <c r="X25" s="15">
        <f t="shared" si="3"/>
        <v>0</v>
      </c>
      <c r="Y25" s="15">
        <f t="shared" si="4"/>
        <v>0</v>
      </c>
      <c r="Z25" s="15">
        <f t="shared" si="5"/>
        <v>0</v>
      </c>
      <c r="AB25" s="15">
        <f t="shared" si="6"/>
        <v>0</v>
      </c>
      <c r="AC25" s="15">
        <f t="shared" si="7"/>
        <v>0</v>
      </c>
      <c r="AD25" s="15">
        <f t="shared" si="8"/>
        <v>0</v>
      </c>
      <c r="AE25" s="67">
        <f t="shared" si="9"/>
        <v>0</v>
      </c>
      <c r="AF25" s="67">
        <f t="shared" si="10"/>
        <v>0</v>
      </c>
      <c r="AG25" s="67">
        <f t="shared" si="11"/>
        <v>0</v>
      </c>
      <c r="AI25" s="13" t="s">
        <v>66</v>
      </c>
      <c r="AJ25" s="84">
        <f>'Emissies totaal'!K$32</f>
        <v>0</v>
      </c>
      <c r="AK25" s="84">
        <f t="shared" ref="AK25:AO25" si="26">AJ25-($AJ25-$AP25)/6</f>
        <v>0</v>
      </c>
      <c r="AL25" s="84">
        <f t="shared" si="26"/>
        <v>0</v>
      </c>
      <c r="AM25" s="84">
        <f t="shared" si="26"/>
        <v>0</v>
      </c>
      <c r="AN25" s="84">
        <f t="shared" si="26"/>
        <v>0</v>
      </c>
      <c r="AO25" s="84">
        <f t="shared" si="26"/>
        <v>0</v>
      </c>
      <c r="AP25" s="84">
        <f>AJ25-SUM(W34:W53)</f>
        <v>0</v>
      </c>
      <c r="AQ25" s="84">
        <f t="shared" ref="AQ25:AY25" si="27">AP25-($AP25-$AZ25)/10</f>
        <v>0</v>
      </c>
      <c r="AR25" s="84">
        <f t="shared" si="27"/>
        <v>0</v>
      </c>
      <c r="AS25" s="84">
        <f t="shared" si="27"/>
        <v>0</v>
      </c>
      <c r="AT25" s="84">
        <f t="shared" si="27"/>
        <v>0</v>
      </c>
      <c r="AU25" s="84">
        <f t="shared" si="27"/>
        <v>0</v>
      </c>
      <c r="AV25" s="84">
        <f t="shared" si="27"/>
        <v>0</v>
      </c>
      <c r="AW25" s="84">
        <f t="shared" si="27"/>
        <v>0</v>
      </c>
      <c r="AX25" s="84">
        <f t="shared" si="27"/>
        <v>0</v>
      </c>
      <c r="AY25" s="84">
        <f t="shared" si="27"/>
        <v>0</v>
      </c>
      <c r="AZ25" s="84">
        <f>AP25-SUM(X34:X53)</f>
        <v>0</v>
      </c>
    </row>
    <row r="26" spans="1:57" ht="14.7" customHeight="1" x14ac:dyDescent="0.3">
      <c r="A26" s="150"/>
      <c r="B26" s="9">
        <v>15</v>
      </c>
      <c r="C26" s="159"/>
      <c r="D26" s="160"/>
      <c r="E26" s="161"/>
      <c r="F26" s="159"/>
      <c r="G26" s="160"/>
      <c r="H26" s="161"/>
      <c r="I26" s="162"/>
      <c r="J26" s="163"/>
      <c r="K26" s="163"/>
      <c r="L26" s="163"/>
      <c r="M26" s="164"/>
      <c r="N26" s="164"/>
      <c r="O26" s="164"/>
      <c r="Q26" s="24"/>
      <c r="R26" s="24"/>
      <c r="U26" s="15">
        <f t="shared" si="0"/>
        <v>0</v>
      </c>
      <c r="V26" s="15">
        <f t="shared" si="1"/>
        <v>0</v>
      </c>
      <c r="W26" s="15">
        <f t="shared" si="2"/>
        <v>0</v>
      </c>
      <c r="X26" s="15">
        <f t="shared" si="3"/>
        <v>0</v>
      </c>
      <c r="Y26" s="15">
        <f t="shared" si="4"/>
        <v>0</v>
      </c>
      <c r="Z26" s="15">
        <f t="shared" si="5"/>
        <v>0</v>
      </c>
      <c r="AB26" s="15">
        <f t="shared" si="6"/>
        <v>0</v>
      </c>
      <c r="AC26" s="15">
        <f t="shared" si="7"/>
        <v>0</v>
      </c>
      <c r="AD26" s="15">
        <f t="shared" si="8"/>
        <v>0</v>
      </c>
      <c r="AE26" s="67">
        <f t="shared" si="9"/>
        <v>0</v>
      </c>
      <c r="AF26" s="67">
        <f t="shared" si="10"/>
        <v>0</v>
      </c>
      <c r="AG26" s="67">
        <f t="shared" si="11"/>
        <v>0</v>
      </c>
      <c r="AI26" s="13" t="s">
        <v>67</v>
      </c>
      <c r="AJ26" s="84">
        <f>'Emissies totaal'!K$32</f>
        <v>0</v>
      </c>
      <c r="AK26" s="84">
        <f t="shared" ref="AK26:AO26" si="28">AJ26-($AJ26-$AP26)/6</f>
        <v>0</v>
      </c>
      <c r="AL26" s="84">
        <f t="shared" si="28"/>
        <v>0</v>
      </c>
      <c r="AM26" s="84">
        <f t="shared" si="28"/>
        <v>0</v>
      </c>
      <c r="AN26" s="84">
        <f t="shared" si="28"/>
        <v>0</v>
      </c>
      <c r="AO26" s="84">
        <f t="shared" si="28"/>
        <v>0</v>
      </c>
      <c r="AP26" s="84">
        <f>AJ26-SUM(W56:W75)</f>
        <v>0</v>
      </c>
      <c r="AQ26" s="84">
        <f t="shared" ref="AQ26:AY26" si="29">AP26-($AP26-$AZ26)/10</f>
        <v>0</v>
      </c>
      <c r="AR26" s="84">
        <f t="shared" si="29"/>
        <v>0</v>
      </c>
      <c r="AS26" s="84">
        <f t="shared" si="29"/>
        <v>0</v>
      </c>
      <c r="AT26" s="84">
        <f t="shared" si="29"/>
        <v>0</v>
      </c>
      <c r="AU26" s="84">
        <f t="shared" si="29"/>
        <v>0</v>
      </c>
      <c r="AV26" s="84">
        <f t="shared" si="29"/>
        <v>0</v>
      </c>
      <c r="AW26" s="84">
        <f t="shared" si="29"/>
        <v>0</v>
      </c>
      <c r="AX26" s="84">
        <f t="shared" si="29"/>
        <v>0</v>
      </c>
      <c r="AY26" s="84">
        <f t="shared" si="29"/>
        <v>0</v>
      </c>
      <c r="AZ26" s="84">
        <f>AP26-SUM(X56:X75)</f>
        <v>0</v>
      </c>
    </row>
    <row r="27" spans="1:57" s="64" customFormat="1" ht="14.7" customHeight="1" x14ac:dyDescent="0.3">
      <c r="A27" s="48"/>
      <c r="B27" s="5"/>
      <c r="C27" s="49"/>
      <c r="D27" s="29"/>
      <c r="E27" s="29"/>
      <c r="F27" s="49"/>
      <c r="G27" s="29"/>
      <c r="H27" s="29"/>
      <c r="I27" s="50"/>
      <c r="J27" s="145" t="s">
        <v>105</v>
      </c>
      <c r="K27" s="146"/>
      <c r="L27" s="146"/>
      <c r="M27" s="110"/>
      <c r="N27" s="29"/>
      <c r="O27" s="29"/>
      <c r="Q27" s="70"/>
      <c r="R27" s="70"/>
      <c r="S27" s="69"/>
      <c r="T27" s="67"/>
      <c r="U27" s="67"/>
      <c r="V27" s="67"/>
      <c r="W27" s="67"/>
      <c r="X27" s="67"/>
      <c r="Y27" s="67"/>
      <c r="Z27" s="67"/>
      <c r="AA27" s="67"/>
      <c r="AB27" s="67"/>
      <c r="AC27" s="67"/>
      <c r="AD27" s="67"/>
      <c r="AE27" s="67"/>
      <c r="AF27" s="67"/>
      <c r="AG27" s="67"/>
      <c r="AH27" s="67"/>
      <c r="AI27" s="13" t="s">
        <v>68</v>
      </c>
      <c r="AJ27" s="84">
        <f>'Emissies totaal'!K$32</f>
        <v>0</v>
      </c>
      <c r="AK27" s="84">
        <f t="shared" ref="AK27:AO27" si="30">AJ27-($AJ27-$AP27)/6</f>
        <v>0</v>
      </c>
      <c r="AL27" s="84">
        <f t="shared" si="30"/>
        <v>0</v>
      </c>
      <c r="AM27" s="84">
        <f t="shared" si="30"/>
        <v>0</v>
      </c>
      <c r="AN27" s="84">
        <f t="shared" si="30"/>
        <v>0</v>
      </c>
      <c r="AO27" s="84">
        <f t="shared" si="30"/>
        <v>0</v>
      </c>
      <c r="AP27" s="84">
        <f>AJ27-SUM(W78:W97)</f>
        <v>0</v>
      </c>
      <c r="AQ27" s="84">
        <f t="shared" ref="AQ27:AY27" si="31">AP27-($AP27-$AZ27)/10</f>
        <v>0</v>
      </c>
      <c r="AR27" s="84">
        <f t="shared" si="31"/>
        <v>0</v>
      </c>
      <c r="AS27" s="84">
        <f t="shared" si="31"/>
        <v>0</v>
      </c>
      <c r="AT27" s="84">
        <f t="shared" si="31"/>
        <v>0</v>
      </c>
      <c r="AU27" s="84">
        <f t="shared" si="31"/>
        <v>0</v>
      </c>
      <c r="AV27" s="84">
        <f t="shared" si="31"/>
        <v>0</v>
      </c>
      <c r="AW27" s="84">
        <f t="shared" si="31"/>
        <v>0</v>
      </c>
      <c r="AX27" s="84">
        <f t="shared" si="31"/>
        <v>0</v>
      </c>
      <c r="AY27" s="84">
        <f t="shared" si="31"/>
        <v>0</v>
      </c>
      <c r="AZ27" s="84">
        <f>AP27-SUM(X78:X97)</f>
        <v>0</v>
      </c>
      <c r="BA27" s="67"/>
      <c r="BB27" s="67"/>
      <c r="BC27" s="67"/>
    </row>
    <row r="28" spans="1:57" s="64" customFormat="1" ht="14.7" customHeight="1" x14ac:dyDescent="0.3">
      <c r="A28" s="80"/>
      <c r="B28" s="81"/>
      <c r="C28" s="147" t="s">
        <v>141</v>
      </c>
      <c r="D28" s="148"/>
      <c r="E28" s="148"/>
      <c r="F28" s="148"/>
      <c r="G28" s="148"/>
      <c r="H28" s="148"/>
      <c r="I28" s="148"/>
      <c r="J28" s="82"/>
      <c r="K28" s="82"/>
      <c r="L28" s="82"/>
      <c r="M28" s="82"/>
      <c r="N28" s="82"/>
      <c r="O28" s="82"/>
      <c r="Q28" s="70"/>
      <c r="R28" s="70"/>
      <c r="S28" s="69"/>
      <c r="T28" s="67"/>
      <c r="U28" s="67"/>
      <c r="V28" s="67"/>
      <c r="W28" s="67"/>
      <c r="X28" s="67"/>
      <c r="Y28" s="67"/>
      <c r="Z28" s="67"/>
      <c r="AA28" s="67"/>
      <c r="AB28" s="67"/>
      <c r="AC28" s="67"/>
      <c r="AD28" s="67"/>
      <c r="AE28" s="67"/>
      <c r="AF28" s="67"/>
      <c r="AG28" s="67"/>
      <c r="AH28" s="67"/>
      <c r="AI28" s="83"/>
      <c r="AJ28" s="84"/>
      <c r="AK28" s="84"/>
      <c r="AL28" s="84"/>
      <c r="AM28" s="84"/>
      <c r="AN28" s="84"/>
      <c r="AO28" s="84"/>
      <c r="AP28" s="84"/>
      <c r="AQ28" s="84"/>
      <c r="AR28" s="84"/>
      <c r="AS28" s="84"/>
      <c r="AT28" s="84"/>
      <c r="AU28" s="84"/>
      <c r="AV28" s="84"/>
      <c r="AW28" s="84"/>
      <c r="AX28" s="84"/>
      <c r="AY28" s="84"/>
      <c r="AZ28" s="84"/>
      <c r="BA28" s="78"/>
      <c r="BB28" s="67"/>
      <c r="BC28" s="67"/>
    </row>
    <row r="29" spans="1:57" s="64" customFormat="1" ht="5.0999999999999996" customHeight="1" x14ac:dyDescent="0.3">
      <c r="A29" s="19"/>
      <c r="B29" s="65"/>
      <c r="Q29" s="69"/>
      <c r="R29" s="69"/>
      <c r="S29" s="69"/>
      <c r="T29" s="67"/>
      <c r="U29" s="67"/>
      <c r="V29" s="67"/>
      <c r="W29" s="67"/>
      <c r="X29" s="67"/>
      <c r="Y29" s="67"/>
      <c r="Z29" s="67"/>
      <c r="AA29" s="67"/>
      <c r="AB29" s="67"/>
      <c r="AC29" s="67"/>
      <c r="AD29" s="67"/>
      <c r="AE29" s="67"/>
      <c r="AF29" s="67"/>
      <c r="AG29" s="67"/>
      <c r="AH29" s="67"/>
      <c r="AI29" s="78"/>
      <c r="AJ29" s="78"/>
      <c r="AK29" s="78"/>
      <c r="AL29" s="78"/>
      <c r="AM29" s="78"/>
      <c r="AN29" s="78"/>
      <c r="AO29" s="78"/>
      <c r="AP29" s="78"/>
      <c r="AQ29" s="78"/>
      <c r="AR29" s="78"/>
      <c r="AS29" s="78"/>
      <c r="AT29" s="78"/>
      <c r="AU29" s="78"/>
      <c r="AV29" s="78"/>
      <c r="AW29" s="78"/>
      <c r="AX29" s="78"/>
      <c r="AY29" s="78"/>
      <c r="AZ29" s="78"/>
      <c r="BA29" s="78"/>
      <c r="BB29" s="67"/>
      <c r="BC29" s="67"/>
    </row>
    <row r="30" spans="1:57" s="64" customFormat="1" ht="14.7" customHeight="1" x14ac:dyDescent="0.3">
      <c r="A30" s="80"/>
      <c r="B30" s="81"/>
      <c r="C30" s="159"/>
      <c r="D30" s="160"/>
      <c r="E30" s="160"/>
      <c r="F30" s="160"/>
      <c r="G30" s="160"/>
      <c r="H30" s="161"/>
      <c r="I30" s="74">
        <v>2030</v>
      </c>
      <c r="J30" s="163"/>
      <c r="K30" s="163"/>
      <c r="L30" s="163"/>
      <c r="M30" s="82"/>
      <c r="N30" s="82"/>
      <c r="O30" s="82"/>
      <c r="Q30" s="70"/>
      <c r="R30" s="70"/>
      <c r="S30" s="69"/>
      <c r="T30" s="67"/>
      <c r="U30" s="41">
        <f>J30</f>
        <v>0</v>
      </c>
      <c r="V30" s="67"/>
      <c r="W30" s="41">
        <f>K30</f>
        <v>0</v>
      </c>
      <c r="X30" s="67"/>
      <c r="Y30" s="41">
        <f>L30</f>
        <v>0</v>
      </c>
      <c r="Z30" s="67"/>
      <c r="AA30" s="67"/>
      <c r="AB30" s="67">
        <f t="shared" ref="AB30:AG31" si="32">IF(U30&lt;&gt;0,1,0)</f>
        <v>0</v>
      </c>
      <c r="AC30" s="67">
        <f t="shared" si="32"/>
        <v>0</v>
      </c>
      <c r="AD30" s="67">
        <f t="shared" si="32"/>
        <v>0</v>
      </c>
      <c r="AE30" s="67">
        <f t="shared" si="32"/>
        <v>0</v>
      </c>
      <c r="AF30" s="67">
        <f t="shared" si="32"/>
        <v>0</v>
      </c>
      <c r="AG30" s="67">
        <f t="shared" si="32"/>
        <v>0</v>
      </c>
      <c r="AH30" s="67"/>
      <c r="AI30" s="83"/>
      <c r="AJ30" s="84"/>
      <c r="AK30" s="84"/>
      <c r="AL30" s="84"/>
      <c r="AM30" s="84"/>
      <c r="AN30" s="84"/>
      <c r="AO30" s="84"/>
      <c r="AP30" s="84"/>
      <c r="AQ30" s="84"/>
      <c r="AR30" s="84"/>
      <c r="AS30" s="84"/>
      <c r="AT30" s="84"/>
      <c r="AU30" s="84"/>
      <c r="AV30" s="84"/>
      <c r="AW30" s="84"/>
      <c r="AX30" s="84"/>
      <c r="AY30" s="84"/>
      <c r="AZ30" s="84"/>
      <c r="BA30" s="78"/>
      <c r="BB30" s="67"/>
      <c r="BC30" s="67"/>
    </row>
    <row r="31" spans="1:57" s="64" customFormat="1" ht="14.7" customHeight="1" x14ac:dyDescent="0.3">
      <c r="A31" s="80"/>
      <c r="B31" s="81"/>
      <c r="C31" s="159"/>
      <c r="D31" s="160"/>
      <c r="E31" s="160"/>
      <c r="F31" s="160"/>
      <c r="G31" s="160"/>
      <c r="H31" s="161"/>
      <c r="I31" s="74">
        <v>2050</v>
      </c>
      <c r="J31" s="163"/>
      <c r="K31" s="163"/>
      <c r="L31" s="163"/>
      <c r="M31" s="82"/>
      <c r="N31" s="82"/>
      <c r="O31" s="82"/>
      <c r="Q31" s="70"/>
      <c r="R31" s="70"/>
      <c r="S31" s="69"/>
      <c r="T31" s="67"/>
      <c r="U31" s="67"/>
      <c r="V31" s="41">
        <f>J31</f>
        <v>0</v>
      </c>
      <c r="W31" s="67"/>
      <c r="X31" s="41">
        <f>K31</f>
        <v>0</v>
      </c>
      <c r="Y31" s="67"/>
      <c r="Z31" s="41">
        <f>L31</f>
        <v>0</v>
      </c>
      <c r="AA31" s="67"/>
      <c r="AB31" s="67">
        <f t="shared" si="32"/>
        <v>0</v>
      </c>
      <c r="AC31" s="67">
        <f t="shared" si="32"/>
        <v>0</v>
      </c>
      <c r="AD31" s="67">
        <f t="shared" si="32"/>
        <v>0</v>
      </c>
      <c r="AE31" s="67">
        <f t="shared" si="32"/>
        <v>0</v>
      </c>
      <c r="AF31" s="67">
        <f t="shared" si="32"/>
        <v>0</v>
      </c>
      <c r="AG31" s="67">
        <f t="shared" si="32"/>
        <v>0</v>
      </c>
      <c r="AH31" s="67"/>
      <c r="AI31" s="13"/>
      <c r="AJ31" s="41"/>
      <c r="AK31" s="41"/>
      <c r="AL31" s="41"/>
      <c r="AM31" s="41"/>
      <c r="AN31" s="41"/>
      <c r="AO31" s="41"/>
      <c r="AP31" s="41"/>
      <c r="AQ31" s="41"/>
      <c r="AR31" s="41"/>
      <c r="AS31" s="41"/>
      <c r="AT31" s="41"/>
      <c r="AU31" s="41"/>
      <c r="AV31" s="41"/>
      <c r="AW31" s="41"/>
      <c r="AX31" s="41"/>
      <c r="AY31" s="41"/>
      <c r="AZ31" s="41"/>
      <c r="BA31" s="67"/>
      <c r="BB31" s="67"/>
      <c r="BC31" s="67"/>
    </row>
    <row r="32" spans="1:57" ht="14.7" customHeight="1" x14ac:dyDescent="0.3">
      <c r="A32" s="48"/>
      <c r="B32" s="5"/>
      <c r="C32" s="49"/>
      <c r="D32" s="29"/>
      <c r="E32" s="29"/>
      <c r="F32" s="49"/>
      <c r="G32" s="29"/>
      <c r="H32" s="29"/>
      <c r="I32" s="50"/>
      <c r="J32" s="145" t="s">
        <v>105</v>
      </c>
      <c r="K32" s="146"/>
      <c r="L32" s="146"/>
      <c r="M32" s="114"/>
      <c r="N32" s="29"/>
      <c r="O32" s="29"/>
      <c r="Q32" s="24"/>
      <c r="R32" s="24"/>
      <c r="T32" s="13"/>
      <c r="U32" s="13">
        <f>SUM(U12:U31)</f>
        <v>0</v>
      </c>
      <c r="V32" s="13">
        <f t="shared" ref="V32:Z32" si="33">SUM(V12:V31)</f>
        <v>0</v>
      </c>
      <c r="W32" s="13">
        <f t="shared" si="33"/>
        <v>0</v>
      </c>
      <c r="X32" s="13">
        <f t="shared" si="33"/>
        <v>0</v>
      </c>
      <c r="Y32" s="13">
        <f t="shared" si="33"/>
        <v>0</v>
      </c>
      <c r="Z32" s="13">
        <f t="shared" si="33"/>
        <v>0</v>
      </c>
      <c r="AJ32" s="83"/>
      <c r="AK32" s="83"/>
      <c r="AL32" s="83"/>
      <c r="AM32" s="83"/>
      <c r="AN32" s="83"/>
      <c r="AO32" s="83"/>
      <c r="AP32" s="83"/>
      <c r="AQ32" s="78"/>
      <c r="AR32" s="78"/>
      <c r="AS32" s="78"/>
      <c r="AT32" s="78"/>
      <c r="AU32" s="78"/>
      <c r="AV32" s="78"/>
      <c r="AW32" s="78"/>
      <c r="AX32" s="78"/>
      <c r="AY32" s="78"/>
      <c r="AZ32" s="78"/>
      <c r="BA32" s="78"/>
      <c r="BB32" s="78"/>
      <c r="BC32" s="78"/>
      <c r="BD32" s="75"/>
      <c r="BE32" s="75"/>
    </row>
    <row r="33" spans="1:52" ht="14.7" customHeight="1" x14ac:dyDescent="0.3">
      <c r="A33" s="19"/>
      <c r="B33" s="1"/>
      <c r="J33" s="37"/>
      <c r="K33" s="37"/>
      <c r="L33" s="37"/>
      <c r="Q33" s="24"/>
      <c r="R33" s="24"/>
    </row>
    <row r="34" spans="1:52" ht="14.7" customHeight="1" x14ac:dyDescent="0.3">
      <c r="A34" s="149" t="s">
        <v>66</v>
      </c>
      <c r="B34" s="9">
        <v>1</v>
      </c>
      <c r="C34" s="159"/>
      <c r="D34" s="160"/>
      <c r="E34" s="161"/>
      <c r="F34" s="159"/>
      <c r="G34" s="166"/>
      <c r="H34" s="167"/>
      <c r="I34" s="162"/>
      <c r="J34" s="163"/>
      <c r="K34" s="163"/>
      <c r="L34" s="163"/>
      <c r="M34" s="164"/>
      <c r="N34" s="164"/>
      <c r="O34" s="164"/>
      <c r="Q34" s="24"/>
      <c r="R34" s="24" t="s">
        <v>66</v>
      </c>
      <c r="U34" s="15">
        <f t="shared" ref="U34:U48" si="34">IF(I34=2030,J34,0)</f>
        <v>0</v>
      </c>
      <c r="V34" s="15">
        <f t="shared" ref="V34:V48" si="35">IF(I34=2050,J34,0)</f>
        <v>0</v>
      </c>
      <c r="W34" s="15">
        <f t="shared" ref="W34:W48" si="36">IF(I34=2030,K34,0)</f>
        <v>0</v>
      </c>
      <c r="X34" s="15">
        <f t="shared" ref="X34:X48" si="37">IF(I34=2050,K34,0)</f>
        <v>0</v>
      </c>
      <c r="Y34" s="15">
        <f t="shared" ref="Y34:Y48" si="38">IF(I34=2030,L34,0)</f>
        <v>0</v>
      </c>
      <c r="Z34" s="15">
        <f t="shared" ref="Z34:Z48" si="39">IF(I34=2050,L34,0)</f>
        <v>0</v>
      </c>
      <c r="AB34" s="67">
        <f t="shared" ref="AB34:AB48" si="40">IF(U34&lt;&gt;0,1,0)</f>
        <v>0</v>
      </c>
      <c r="AC34" s="67">
        <f t="shared" ref="AC34:AC48" si="41">IF(V34&lt;&gt;0,1,0)</f>
        <v>0</v>
      </c>
      <c r="AD34" s="67">
        <f t="shared" ref="AD34:AD48" si="42">IF(W34&lt;&gt;0,1,0)</f>
        <v>0</v>
      </c>
      <c r="AE34" s="67">
        <f t="shared" ref="AE34:AE48" si="43">IF(X34&lt;&gt;0,1,0)</f>
        <v>0</v>
      </c>
      <c r="AF34" s="67">
        <f t="shared" ref="AF34:AF48" si="44">IF(Y34&lt;&gt;0,1,0)</f>
        <v>0</v>
      </c>
      <c r="AG34" s="67">
        <f t="shared" ref="AG34:AG48" si="45">IF(Z34&lt;&gt;0,1,0)</f>
        <v>0</v>
      </c>
      <c r="AI34" s="42" t="s">
        <v>117</v>
      </c>
      <c r="AJ34" s="42" t="s">
        <v>140</v>
      </c>
      <c r="AK34" s="42"/>
      <c r="AL34" s="42"/>
      <c r="AM34" s="42"/>
      <c r="AN34" s="42"/>
      <c r="AO34" s="42"/>
      <c r="AP34" s="42">
        <v>2030</v>
      </c>
      <c r="AQ34" s="42"/>
      <c r="AR34" s="42"/>
      <c r="AS34" s="42"/>
      <c r="AT34" s="42"/>
      <c r="AU34" s="42"/>
      <c r="AV34" s="42"/>
      <c r="AW34" s="42"/>
      <c r="AX34" s="42"/>
      <c r="AY34" s="42"/>
      <c r="AZ34" s="42">
        <v>2050</v>
      </c>
    </row>
    <row r="35" spans="1:52" ht="14.7" customHeight="1" x14ac:dyDescent="0.3">
      <c r="A35" s="150"/>
      <c r="B35" s="9">
        <v>2</v>
      </c>
      <c r="C35" s="159"/>
      <c r="D35" s="160"/>
      <c r="E35" s="161"/>
      <c r="F35" s="159"/>
      <c r="G35" s="160"/>
      <c r="H35" s="161"/>
      <c r="I35" s="162"/>
      <c r="J35" s="163"/>
      <c r="K35" s="163"/>
      <c r="L35" s="163"/>
      <c r="M35" s="164"/>
      <c r="N35" s="164"/>
      <c r="O35" s="164"/>
      <c r="Q35" s="24"/>
      <c r="R35" s="24"/>
      <c r="U35" s="15">
        <f t="shared" si="34"/>
        <v>0</v>
      </c>
      <c r="V35" s="15">
        <f t="shared" si="35"/>
        <v>0</v>
      </c>
      <c r="W35" s="15">
        <f t="shared" si="36"/>
        <v>0</v>
      </c>
      <c r="X35" s="15">
        <f t="shared" si="37"/>
        <v>0</v>
      </c>
      <c r="Y35" s="15">
        <f t="shared" si="38"/>
        <v>0</v>
      </c>
      <c r="Z35" s="15">
        <f t="shared" si="39"/>
        <v>0</v>
      </c>
      <c r="AB35" s="67">
        <f t="shared" si="40"/>
        <v>0</v>
      </c>
      <c r="AC35" s="67">
        <f t="shared" si="41"/>
        <v>0</v>
      </c>
      <c r="AD35" s="67">
        <f t="shared" si="42"/>
        <v>0</v>
      </c>
      <c r="AE35" s="67">
        <f t="shared" si="43"/>
        <v>0</v>
      </c>
      <c r="AF35" s="67">
        <f t="shared" si="44"/>
        <v>0</v>
      </c>
      <c r="AG35" s="67">
        <f t="shared" si="45"/>
        <v>0</v>
      </c>
      <c r="AI35" s="42" t="s">
        <v>64</v>
      </c>
      <c r="AJ35" s="44">
        <f>'Emissies totaal'!K41</f>
        <v>0</v>
      </c>
      <c r="AK35" s="44">
        <f t="shared" ref="AK35:AO35" si="46">AJ35-($AJ35-$AP35)/6</f>
        <v>0</v>
      </c>
      <c r="AL35" s="44">
        <f t="shared" si="46"/>
        <v>0</v>
      </c>
      <c r="AM35" s="44">
        <f t="shared" si="46"/>
        <v>0</v>
      </c>
      <c r="AN35" s="44">
        <f t="shared" si="46"/>
        <v>0</v>
      </c>
      <c r="AO35" s="44">
        <f t="shared" si="46"/>
        <v>0</v>
      </c>
      <c r="AP35" s="44">
        <f>AP24*E$102/1000</f>
        <v>0</v>
      </c>
      <c r="AQ35" s="44">
        <f t="shared" ref="AQ35:AY35" si="47">AP35-($AP35-$AZ35)/10</f>
        <v>0</v>
      </c>
      <c r="AR35" s="44">
        <f t="shared" si="47"/>
        <v>0</v>
      </c>
      <c r="AS35" s="44">
        <f t="shared" si="47"/>
        <v>0</v>
      </c>
      <c r="AT35" s="44">
        <f t="shared" si="47"/>
        <v>0</v>
      </c>
      <c r="AU35" s="44">
        <f t="shared" si="47"/>
        <v>0</v>
      </c>
      <c r="AV35" s="44">
        <f t="shared" si="47"/>
        <v>0</v>
      </c>
      <c r="AW35" s="44">
        <f t="shared" si="47"/>
        <v>0</v>
      </c>
      <c r="AX35" s="44">
        <f t="shared" si="47"/>
        <v>0</v>
      </c>
      <c r="AY35" s="44">
        <f t="shared" si="47"/>
        <v>0</v>
      </c>
      <c r="AZ35" s="44">
        <f>AZ24*E$103/1000</f>
        <v>0</v>
      </c>
    </row>
    <row r="36" spans="1:52" ht="14.7" customHeight="1" x14ac:dyDescent="0.3">
      <c r="A36" s="150"/>
      <c r="B36" s="9">
        <v>3</v>
      </c>
      <c r="C36" s="159"/>
      <c r="D36" s="160"/>
      <c r="E36" s="161"/>
      <c r="F36" s="159"/>
      <c r="G36" s="160"/>
      <c r="H36" s="161"/>
      <c r="I36" s="162"/>
      <c r="J36" s="163"/>
      <c r="K36" s="163"/>
      <c r="L36" s="163"/>
      <c r="M36" s="164"/>
      <c r="N36" s="164"/>
      <c r="O36" s="164"/>
      <c r="Q36" s="24"/>
      <c r="R36" s="24"/>
      <c r="U36" s="15">
        <f t="shared" si="34"/>
        <v>0</v>
      </c>
      <c r="V36" s="15">
        <f t="shared" si="35"/>
        <v>0</v>
      </c>
      <c r="W36" s="15">
        <f t="shared" si="36"/>
        <v>0</v>
      </c>
      <c r="X36" s="15">
        <f t="shared" si="37"/>
        <v>0</v>
      </c>
      <c r="Y36" s="15">
        <f t="shared" si="38"/>
        <v>0</v>
      </c>
      <c r="Z36" s="15">
        <f t="shared" si="39"/>
        <v>0</v>
      </c>
      <c r="AB36" s="67">
        <f t="shared" si="40"/>
        <v>0</v>
      </c>
      <c r="AC36" s="67">
        <f t="shared" si="41"/>
        <v>0</v>
      </c>
      <c r="AD36" s="67">
        <f t="shared" si="42"/>
        <v>0</v>
      </c>
      <c r="AE36" s="67">
        <f t="shared" si="43"/>
        <v>0</v>
      </c>
      <c r="AF36" s="67">
        <f t="shared" si="44"/>
        <v>0</v>
      </c>
      <c r="AG36" s="67">
        <f t="shared" si="45"/>
        <v>0</v>
      </c>
      <c r="AI36" s="42" t="s">
        <v>66</v>
      </c>
      <c r="AJ36" s="44">
        <f>'Emissies totaal'!K41</f>
        <v>0</v>
      </c>
      <c r="AK36" s="44">
        <f t="shared" ref="AK36:AO36" si="48">AJ36-($AJ36-$AP36)/6</f>
        <v>0</v>
      </c>
      <c r="AL36" s="44">
        <f t="shared" si="48"/>
        <v>0</v>
      </c>
      <c r="AM36" s="44">
        <f t="shared" si="48"/>
        <v>0</v>
      </c>
      <c r="AN36" s="44">
        <f t="shared" si="48"/>
        <v>0</v>
      </c>
      <c r="AO36" s="44">
        <f t="shared" si="48"/>
        <v>0</v>
      </c>
      <c r="AP36" s="44">
        <f>AP25*E$102/1000</f>
        <v>0</v>
      </c>
      <c r="AQ36" s="44">
        <f t="shared" ref="AQ36:AY36" si="49">AP36-($AP36-$AZ36)/10</f>
        <v>0</v>
      </c>
      <c r="AR36" s="44">
        <f t="shared" si="49"/>
        <v>0</v>
      </c>
      <c r="AS36" s="44">
        <f t="shared" si="49"/>
        <v>0</v>
      </c>
      <c r="AT36" s="44">
        <f t="shared" si="49"/>
        <v>0</v>
      </c>
      <c r="AU36" s="44">
        <f t="shared" si="49"/>
        <v>0</v>
      </c>
      <c r="AV36" s="44">
        <f t="shared" si="49"/>
        <v>0</v>
      </c>
      <c r="AW36" s="44">
        <f t="shared" si="49"/>
        <v>0</v>
      </c>
      <c r="AX36" s="44">
        <f t="shared" si="49"/>
        <v>0</v>
      </c>
      <c r="AY36" s="44">
        <f t="shared" si="49"/>
        <v>0</v>
      </c>
      <c r="AZ36" s="44">
        <f>AZ25*E$103/1000</f>
        <v>0</v>
      </c>
    </row>
    <row r="37" spans="1:52" ht="14.7" customHeight="1" x14ac:dyDescent="0.3">
      <c r="A37" s="150"/>
      <c r="B37" s="9">
        <v>4</v>
      </c>
      <c r="C37" s="159"/>
      <c r="D37" s="160"/>
      <c r="E37" s="161"/>
      <c r="F37" s="159"/>
      <c r="G37" s="160"/>
      <c r="H37" s="161"/>
      <c r="I37" s="162"/>
      <c r="J37" s="163"/>
      <c r="K37" s="163"/>
      <c r="L37" s="163"/>
      <c r="M37" s="164"/>
      <c r="N37" s="164"/>
      <c r="O37" s="164"/>
      <c r="Q37" s="24"/>
      <c r="R37" s="24"/>
      <c r="U37" s="15">
        <f t="shared" si="34"/>
        <v>0</v>
      </c>
      <c r="V37" s="15">
        <f t="shared" si="35"/>
        <v>0</v>
      </c>
      <c r="W37" s="15">
        <f t="shared" si="36"/>
        <v>0</v>
      </c>
      <c r="X37" s="15">
        <f t="shared" si="37"/>
        <v>0</v>
      </c>
      <c r="Y37" s="15">
        <f t="shared" si="38"/>
        <v>0</v>
      </c>
      <c r="Z37" s="15">
        <f t="shared" si="39"/>
        <v>0</v>
      </c>
      <c r="AB37" s="67">
        <f t="shared" si="40"/>
        <v>0</v>
      </c>
      <c r="AC37" s="67">
        <f t="shared" si="41"/>
        <v>0</v>
      </c>
      <c r="AD37" s="67">
        <f t="shared" si="42"/>
        <v>0</v>
      </c>
      <c r="AE37" s="67">
        <f t="shared" si="43"/>
        <v>0</v>
      </c>
      <c r="AF37" s="67">
        <f t="shared" si="44"/>
        <v>0</v>
      </c>
      <c r="AG37" s="67">
        <f t="shared" si="45"/>
        <v>0</v>
      </c>
      <c r="AI37" s="42" t="s">
        <v>67</v>
      </c>
      <c r="AJ37" s="44">
        <f>'Emissies totaal'!K41</f>
        <v>0</v>
      </c>
      <c r="AK37" s="44">
        <f t="shared" ref="AK37:AO37" si="50">AJ37-($AJ37-$AP37)/6</f>
        <v>0</v>
      </c>
      <c r="AL37" s="44">
        <f t="shared" si="50"/>
        <v>0</v>
      </c>
      <c r="AM37" s="44">
        <f t="shared" si="50"/>
        <v>0</v>
      </c>
      <c r="AN37" s="44">
        <f t="shared" si="50"/>
        <v>0</v>
      </c>
      <c r="AO37" s="44">
        <f t="shared" si="50"/>
        <v>0</v>
      </c>
      <c r="AP37" s="44">
        <f>AP26*E$102/1000</f>
        <v>0</v>
      </c>
      <c r="AQ37" s="44">
        <f t="shared" ref="AQ37:AY37" si="51">AP37-($AP37-$AZ37)/10</f>
        <v>0</v>
      </c>
      <c r="AR37" s="44">
        <f t="shared" si="51"/>
        <v>0</v>
      </c>
      <c r="AS37" s="44">
        <f t="shared" si="51"/>
        <v>0</v>
      </c>
      <c r="AT37" s="44">
        <f t="shared" si="51"/>
        <v>0</v>
      </c>
      <c r="AU37" s="44">
        <f t="shared" si="51"/>
        <v>0</v>
      </c>
      <c r="AV37" s="44">
        <f t="shared" si="51"/>
        <v>0</v>
      </c>
      <c r="AW37" s="44">
        <f t="shared" si="51"/>
        <v>0</v>
      </c>
      <c r="AX37" s="44">
        <f t="shared" si="51"/>
        <v>0</v>
      </c>
      <c r="AY37" s="44">
        <f t="shared" si="51"/>
        <v>0</v>
      </c>
      <c r="AZ37" s="44">
        <f>AZ26*E$103/1000</f>
        <v>0</v>
      </c>
    </row>
    <row r="38" spans="1:52" ht="14.7" customHeight="1" x14ac:dyDescent="0.3">
      <c r="A38" s="150"/>
      <c r="B38" s="9">
        <v>5</v>
      </c>
      <c r="C38" s="159"/>
      <c r="D38" s="160"/>
      <c r="E38" s="161"/>
      <c r="F38" s="159"/>
      <c r="G38" s="166"/>
      <c r="H38" s="167"/>
      <c r="I38" s="162"/>
      <c r="J38" s="163"/>
      <c r="K38" s="163"/>
      <c r="L38" s="163"/>
      <c r="M38" s="164"/>
      <c r="N38" s="164"/>
      <c r="O38" s="164"/>
      <c r="Q38" s="24"/>
      <c r="R38" s="24"/>
      <c r="U38" s="15">
        <f t="shared" si="34"/>
        <v>0</v>
      </c>
      <c r="V38" s="15">
        <f t="shared" si="35"/>
        <v>0</v>
      </c>
      <c r="W38" s="15">
        <f t="shared" si="36"/>
        <v>0</v>
      </c>
      <c r="X38" s="15">
        <f t="shared" si="37"/>
        <v>0</v>
      </c>
      <c r="Y38" s="15">
        <f t="shared" si="38"/>
        <v>0</v>
      </c>
      <c r="Z38" s="15">
        <f t="shared" si="39"/>
        <v>0</v>
      </c>
      <c r="AB38" s="67">
        <f t="shared" si="40"/>
        <v>0</v>
      </c>
      <c r="AC38" s="67">
        <f t="shared" si="41"/>
        <v>0</v>
      </c>
      <c r="AD38" s="67">
        <f t="shared" si="42"/>
        <v>0</v>
      </c>
      <c r="AE38" s="67">
        <f t="shared" si="43"/>
        <v>0</v>
      </c>
      <c r="AF38" s="67">
        <f t="shared" si="44"/>
        <v>0</v>
      </c>
      <c r="AG38" s="67">
        <f t="shared" si="45"/>
        <v>0</v>
      </c>
      <c r="AI38" s="42" t="s">
        <v>68</v>
      </c>
      <c r="AJ38" s="44">
        <f>'Emissies totaal'!K41</f>
        <v>0</v>
      </c>
      <c r="AK38" s="44">
        <f t="shared" ref="AK38:AO38" si="52">AJ38-($AJ38-$AP38)/6</f>
        <v>0</v>
      </c>
      <c r="AL38" s="44">
        <f t="shared" si="52"/>
        <v>0</v>
      </c>
      <c r="AM38" s="44">
        <f t="shared" si="52"/>
        <v>0</v>
      </c>
      <c r="AN38" s="44">
        <f t="shared" si="52"/>
        <v>0</v>
      </c>
      <c r="AO38" s="44">
        <f t="shared" si="52"/>
        <v>0</v>
      </c>
      <c r="AP38" s="44">
        <f>AP27*E$102/1000</f>
        <v>0</v>
      </c>
      <c r="AQ38" s="44">
        <f t="shared" ref="AQ38:AY38" si="53">AP38-($AP38-$AZ38)/10</f>
        <v>0</v>
      </c>
      <c r="AR38" s="44">
        <f t="shared" si="53"/>
        <v>0</v>
      </c>
      <c r="AS38" s="44">
        <f t="shared" si="53"/>
        <v>0</v>
      </c>
      <c r="AT38" s="44">
        <f t="shared" si="53"/>
        <v>0</v>
      </c>
      <c r="AU38" s="44">
        <f t="shared" si="53"/>
        <v>0</v>
      </c>
      <c r="AV38" s="44">
        <f t="shared" si="53"/>
        <v>0</v>
      </c>
      <c r="AW38" s="44">
        <f t="shared" si="53"/>
        <v>0</v>
      </c>
      <c r="AX38" s="44">
        <f t="shared" si="53"/>
        <v>0</v>
      </c>
      <c r="AY38" s="44">
        <f t="shared" si="53"/>
        <v>0</v>
      </c>
      <c r="AZ38" s="44">
        <f>AZ27*E$103/1000</f>
        <v>0</v>
      </c>
    </row>
    <row r="39" spans="1:52" ht="14.7" customHeight="1" x14ac:dyDescent="0.3">
      <c r="A39" s="150"/>
      <c r="B39" s="9">
        <v>6</v>
      </c>
      <c r="C39" s="159"/>
      <c r="D39" s="160"/>
      <c r="E39" s="161"/>
      <c r="F39" s="159"/>
      <c r="G39" s="166"/>
      <c r="H39" s="167"/>
      <c r="I39" s="162"/>
      <c r="J39" s="163"/>
      <c r="K39" s="163"/>
      <c r="L39" s="163"/>
      <c r="M39" s="164"/>
      <c r="N39" s="164"/>
      <c r="O39" s="164"/>
      <c r="Q39" s="24"/>
      <c r="R39" s="24"/>
      <c r="U39" s="15">
        <f t="shared" si="34"/>
        <v>0</v>
      </c>
      <c r="V39" s="15">
        <f t="shared" si="35"/>
        <v>0</v>
      </c>
      <c r="W39" s="15">
        <f t="shared" si="36"/>
        <v>0</v>
      </c>
      <c r="X39" s="15">
        <f t="shared" si="37"/>
        <v>0</v>
      </c>
      <c r="Y39" s="15">
        <f t="shared" si="38"/>
        <v>0</v>
      </c>
      <c r="Z39" s="15">
        <f t="shared" si="39"/>
        <v>0</v>
      </c>
      <c r="AB39" s="67">
        <f t="shared" si="40"/>
        <v>0</v>
      </c>
      <c r="AC39" s="67">
        <f t="shared" si="41"/>
        <v>0</v>
      </c>
      <c r="AD39" s="67">
        <f t="shared" si="42"/>
        <v>0</v>
      </c>
      <c r="AE39" s="67">
        <f t="shared" si="43"/>
        <v>0</v>
      </c>
      <c r="AF39" s="67">
        <f t="shared" si="44"/>
        <v>0</v>
      </c>
      <c r="AG39" s="67">
        <f t="shared" si="45"/>
        <v>0</v>
      </c>
    </row>
    <row r="40" spans="1:52" ht="14.7" customHeight="1" x14ac:dyDescent="0.3">
      <c r="A40" s="150"/>
      <c r="B40" s="9">
        <v>7</v>
      </c>
      <c r="C40" s="159"/>
      <c r="D40" s="160"/>
      <c r="E40" s="161"/>
      <c r="F40" s="159"/>
      <c r="G40" s="166"/>
      <c r="H40" s="167"/>
      <c r="I40" s="162"/>
      <c r="J40" s="163"/>
      <c r="K40" s="163"/>
      <c r="L40" s="163"/>
      <c r="M40" s="164"/>
      <c r="N40" s="164"/>
      <c r="O40" s="164"/>
      <c r="Q40" s="24"/>
      <c r="R40" s="24"/>
      <c r="U40" s="15">
        <f t="shared" si="34"/>
        <v>0</v>
      </c>
      <c r="V40" s="15">
        <f t="shared" si="35"/>
        <v>0</v>
      </c>
      <c r="W40" s="15">
        <f t="shared" si="36"/>
        <v>0</v>
      </c>
      <c r="X40" s="15">
        <f t="shared" si="37"/>
        <v>0</v>
      </c>
      <c r="Y40" s="15">
        <f t="shared" si="38"/>
        <v>0</v>
      </c>
      <c r="Z40" s="15">
        <f t="shared" si="39"/>
        <v>0</v>
      </c>
      <c r="AB40" s="67">
        <f t="shared" si="40"/>
        <v>0</v>
      </c>
      <c r="AC40" s="67">
        <f t="shared" si="41"/>
        <v>0</v>
      </c>
      <c r="AD40" s="67">
        <f t="shared" si="42"/>
        <v>0</v>
      </c>
      <c r="AE40" s="67">
        <f t="shared" si="43"/>
        <v>0</v>
      </c>
      <c r="AF40" s="67">
        <f t="shared" si="44"/>
        <v>0</v>
      </c>
      <c r="AG40" s="67">
        <f t="shared" si="45"/>
        <v>0</v>
      </c>
      <c r="AI40" s="42" t="s">
        <v>118</v>
      </c>
      <c r="AJ40" s="42" t="s">
        <v>140</v>
      </c>
      <c r="AK40" s="42"/>
      <c r="AL40" s="42"/>
      <c r="AM40" s="42"/>
      <c r="AN40" s="42"/>
      <c r="AO40" s="42"/>
      <c r="AP40" s="42">
        <v>2030</v>
      </c>
      <c r="AQ40" s="42"/>
      <c r="AR40" s="42"/>
      <c r="AS40" s="42"/>
      <c r="AT40" s="42"/>
      <c r="AU40" s="42"/>
      <c r="AV40" s="42"/>
      <c r="AW40" s="42"/>
      <c r="AX40" s="42"/>
      <c r="AY40" s="42"/>
      <c r="AZ40" s="42">
        <v>2050</v>
      </c>
    </row>
    <row r="41" spans="1:52" ht="14.7" customHeight="1" x14ac:dyDescent="0.3">
      <c r="A41" s="150"/>
      <c r="B41" s="9">
        <v>8</v>
      </c>
      <c r="C41" s="159"/>
      <c r="D41" s="160"/>
      <c r="E41" s="161"/>
      <c r="F41" s="159"/>
      <c r="G41" s="166"/>
      <c r="H41" s="167"/>
      <c r="I41" s="162"/>
      <c r="J41" s="163"/>
      <c r="K41" s="163"/>
      <c r="L41" s="163"/>
      <c r="M41" s="164"/>
      <c r="N41" s="164"/>
      <c r="O41" s="164"/>
      <c r="Q41" s="24"/>
      <c r="R41" s="24"/>
      <c r="U41" s="15">
        <f t="shared" si="34"/>
        <v>0</v>
      </c>
      <c r="V41" s="15">
        <f t="shared" si="35"/>
        <v>0</v>
      </c>
      <c r="W41" s="15">
        <f t="shared" si="36"/>
        <v>0</v>
      </c>
      <c r="X41" s="15">
        <f t="shared" si="37"/>
        <v>0</v>
      </c>
      <c r="Y41" s="15">
        <f t="shared" si="38"/>
        <v>0</v>
      </c>
      <c r="Z41" s="15">
        <f t="shared" si="39"/>
        <v>0</v>
      </c>
      <c r="AB41" s="67">
        <f t="shared" si="40"/>
        <v>0</v>
      </c>
      <c r="AC41" s="67">
        <f t="shared" si="41"/>
        <v>0</v>
      </c>
      <c r="AD41" s="67">
        <f t="shared" si="42"/>
        <v>0</v>
      </c>
      <c r="AE41" s="67">
        <f t="shared" si="43"/>
        <v>0</v>
      </c>
      <c r="AF41" s="67">
        <f t="shared" si="44"/>
        <v>0</v>
      </c>
      <c r="AG41" s="67">
        <f t="shared" si="45"/>
        <v>0</v>
      </c>
      <c r="AI41" s="42" t="s">
        <v>64</v>
      </c>
      <c r="AJ41" s="44">
        <f>'Emissies totaal'!K$42</f>
        <v>0</v>
      </c>
      <c r="AK41" s="44">
        <f t="shared" ref="AK41:AO41" si="54">AJ41-($AJ41-$AP41)/6</f>
        <v>0</v>
      </c>
      <c r="AL41" s="44">
        <f t="shared" si="54"/>
        <v>0</v>
      </c>
      <c r="AM41" s="44">
        <f t="shared" si="54"/>
        <v>0</v>
      </c>
      <c r="AN41" s="44">
        <f t="shared" si="54"/>
        <v>0</v>
      </c>
      <c r="AO41" s="44">
        <f t="shared" si="54"/>
        <v>0</v>
      </c>
      <c r="AP41" s="44">
        <f>AJ41-SUM(Y12:Y31)</f>
        <v>0</v>
      </c>
      <c r="AQ41" s="44">
        <f t="shared" ref="AQ41:AY41" si="55">AP41-($AP41-$AZ41)/10</f>
        <v>0</v>
      </c>
      <c r="AR41" s="44">
        <f t="shared" si="55"/>
        <v>0</v>
      </c>
      <c r="AS41" s="44">
        <f t="shared" si="55"/>
        <v>0</v>
      </c>
      <c r="AT41" s="44">
        <f t="shared" si="55"/>
        <v>0</v>
      </c>
      <c r="AU41" s="44">
        <f t="shared" si="55"/>
        <v>0</v>
      </c>
      <c r="AV41" s="44">
        <f t="shared" si="55"/>
        <v>0</v>
      </c>
      <c r="AW41" s="44">
        <f t="shared" si="55"/>
        <v>0</v>
      </c>
      <c r="AX41" s="44">
        <f t="shared" si="55"/>
        <v>0</v>
      </c>
      <c r="AY41" s="44">
        <f t="shared" si="55"/>
        <v>0</v>
      </c>
      <c r="AZ41" s="44">
        <f>AP41-SUM(Z12:Z31)</f>
        <v>0</v>
      </c>
    </row>
    <row r="42" spans="1:52" ht="14.7" customHeight="1" x14ac:dyDescent="0.3">
      <c r="A42" s="150"/>
      <c r="B42" s="9">
        <v>9</v>
      </c>
      <c r="C42" s="159"/>
      <c r="D42" s="160"/>
      <c r="E42" s="161"/>
      <c r="F42" s="159"/>
      <c r="G42" s="166"/>
      <c r="H42" s="167"/>
      <c r="I42" s="162"/>
      <c r="J42" s="163"/>
      <c r="K42" s="163"/>
      <c r="L42" s="163"/>
      <c r="M42" s="164"/>
      <c r="N42" s="164"/>
      <c r="O42" s="164"/>
      <c r="Q42" s="24"/>
      <c r="R42" s="24"/>
      <c r="U42" s="15">
        <f t="shared" si="34"/>
        <v>0</v>
      </c>
      <c r="V42" s="15">
        <f t="shared" si="35"/>
        <v>0</v>
      </c>
      <c r="W42" s="15">
        <f t="shared" si="36"/>
        <v>0</v>
      </c>
      <c r="X42" s="15">
        <f t="shared" si="37"/>
        <v>0</v>
      </c>
      <c r="Y42" s="15">
        <f t="shared" si="38"/>
        <v>0</v>
      </c>
      <c r="Z42" s="15">
        <f t="shared" si="39"/>
        <v>0</v>
      </c>
      <c r="AB42" s="67">
        <f t="shared" si="40"/>
        <v>0</v>
      </c>
      <c r="AC42" s="67">
        <f t="shared" si="41"/>
        <v>0</v>
      </c>
      <c r="AD42" s="67">
        <f t="shared" si="42"/>
        <v>0</v>
      </c>
      <c r="AE42" s="67">
        <f t="shared" si="43"/>
        <v>0</v>
      </c>
      <c r="AF42" s="67">
        <f t="shared" si="44"/>
        <v>0</v>
      </c>
      <c r="AG42" s="67">
        <f t="shared" si="45"/>
        <v>0</v>
      </c>
      <c r="AI42" s="42" t="s">
        <v>66</v>
      </c>
      <c r="AJ42" s="44">
        <f>'Emissies totaal'!K$42</f>
        <v>0</v>
      </c>
      <c r="AK42" s="44">
        <f t="shared" ref="AK42:AO42" si="56">AJ42-($AJ42-$AP42)/6</f>
        <v>0</v>
      </c>
      <c r="AL42" s="44">
        <f t="shared" si="56"/>
        <v>0</v>
      </c>
      <c r="AM42" s="44">
        <f t="shared" si="56"/>
        <v>0</v>
      </c>
      <c r="AN42" s="44">
        <f t="shared" si="56"/>
        <v>0</v>
      </c>
      <c r="AO42" s="44">
        <f t="shared" si="56"/>
        <v>0</v>
      </c>
      <c r="AP42" s="44">
        <f>AJ42-SUM(Y34:Y53)</f>
        <v>0</v>
      </c>
      <c r="AQ42" s="44">
        <f t="shared" ref="AQ42:AY42" si="57">AP42-($AP42-$AZ42)/10</f>
        <v>0</v>
      </c>
      <c r="AR42" s="44">
        <f t="shared" si="57"/>
        <v>0</v>
      </c>
      <c r="AS42" s="44">
        <f t="shared" si="57"/>
        <v>0</v>
      </c>
      <c r="AT42" s="44">
        <f t="shared" si="57"/>
        <v>0</v>
      </c>
      <c r="AU42" s="44">
        <f t="shared" si="57"/>
        <v>0</v>
      </c>
      <c r="AV42" s="44">
        <f t="shared" si="57"/>
        <v>0</v>
      </c>
      <c r="AW42" s="44">
        <f t="shared" si="57"/>
        <v>0</v>
      </c>
      <c r="AX42" s="44">
        <f t="shared" si="57"/>
        <v>0</v>
      </c>
      <c r="AY42" s="44">
        <f t="shared" si="57"/>
        <v>0</v>
      </c>
      <c r="AZ42" s="44">
        <f>AP42-SUM(Z34:Z53)</f>
        <v>0</v>
      </c>
    </row>
    <row r="43" spans="1:52" ht="14.7" customHeight="1" x14ac:dyDescent="0.3">
      <c r="A43" s="150"/>
      <c r="B43" s="9">
        <v>10</v>
      </c>
      <c r="C43" s="159"/>
      <c r="D43" s="160"/>
      <c r="E43" s="161"/>
      <c r="F43" s="159"/>
      <c r="G43" s="166"/>
      <c r="H43" s="167"/>
      <c r="I43" s="162"/>
      <c r="J43" s="163"/>
      <c r="K43" s="163"/>
      <c r="L43" s="163"/>
      <c r="M43" s="164"/>
      <c r="N43" s="164"/>
      <c r="O43" s="164"/>
      <c r="Q43" s="24"/>
      <c r="R43" s="24"/>
      <c r="U43" s="15">
        <f t="shared" si="34"/>
        <v>0</v>
      </c>
      <c r="V43" s="15">
        <f t="shared" si="35"/>
        <v>0</v>
      </c>
      <c r="W43" s="15">
        <f t="shared" si="36"/>
        <v>0</v>
      </c>
      <c r="X43" s="15">
        <f t="shared" si="37"/>
        <v>0</v>
      </c>
      <c r="Y43" s="15">
        <f t="shared" si="38"/>
        <v>0</v>
      </c>
      <c r="Z43" s="15">
        <f t="shared" si="39"/>
        <v>0</v>
      </c>
      <c r="AB43" s="67">
        <f t="shared" si="40"/>
        <v>0</v>
      </c>
      <c r="AC43" s="67">
        <f t="shared" si="41"/>
        <v>0</v>
      </c>
      <c r="AD43" s="67">
        <f t="shared" si="42"/>
        <v>0</v>
      </c>
      <c r="AE43" s="67">
        <f t="shared" si="43"/>
        <v>0</v>
      </c>
      <c r="AF43" s="67">
        <f t="shared" si="44"/>
        <v>0</v>
      </c>
      <c r="AG43" s="67">
        <f t="shared" si="45"/>
        <v>0</v>
      </c>
      <c r="AI43" s="42" t="s">
        <v>67</v>
      </c>
      <c r="AJ43" s="44">
        <f>'Emissies totaal'!K$42</f>
        <v>0</v>
      </c>
      <c r="AK43" s="44">
        <f t="shared" ref="AK43:AO43" si="58">AJ43-($AJ43-$AP43)/6</f>
        <v>0</v>
      </c>
      <c r="AL43" s="44">
        <f t="shared" si="58"/>
        <v>0</v>
      </c>
      <c r="AM43" s="44">
        <f t="shared" si="58"/>
        <v>0</v>
      </c>
      <c r="AN43" s="44">
        <f t="shared" si="58"/>
        <v>0</v>
      </c>
      <c r="AO43" s="44">
        <f t="shared" si="58"/>
        <v>0</v>
      </c>
      <c r="AP43" s="44">
        <f>AJ43-SUM(Y56:Y75)</f>
        <v>0</v>
      </c>
      <c r="AQ43" s="44">
        <f t="shared" ref="AQ43:AY43" si="59">AP43-($AP43-$AZ43)/10</f>
        <v>0</v>
      </c>
      <c r="AR43" s="44">
        <f t="shared" si="59"/>
        <v>0</v>
      </c>
      <c r="AS43" s="44">
        <f t="shared" si="59"/>
        <v>0</v>
      </c>
      <c r="AT43" s="44">
        <f t="shared" si="59"/>
        <v>0</v>
      </c>
      <c r="AU43" s="44">
        <f t="shared" si="59"/>
        <v>0</v>
      </c>
      <c r="AV43" s="44">
        <f t="shared" si="59"/>
        <v>0</v>
      </c>
      <c r="AW43" s="44">
        <f t="shared" si="59"/>
        <v>0</v>
      </c>
      <c r="AX43" s="44">
        <f t="shared" si="59"/>
        <v>0</v>
      </c>
      <c r="AY43" s="44">
        <f t="shared" si="59"/>
        <v>0</v>
      </c>
      <c r="AZ43" s="44">
        <f>AP43-SUM(Z56:Z75)</f>
        <v>0</v>
      </c>
    </row>
    <row r="44" spans="1:52" ht="14.7" customHeight="1" x14ac:dyDescent="0.3">
      <c r="A44" s="150"/>
      <c r="B44" s="9">
        <v>11</v>
      </c>
      <c r="C44" s="159"/>
      <c r="D44" s="160"/>
      <c r="E44" s="161"/>
      <c r="F44" s="159"/>
      <c r="G44" s="166"/>
      <c r="H44" s="167"/>
      <c r="I44" s="162"/>
      <c r="J44" s="163"/>
      <c r="K44" s="163"/>
      <c r="L44" s="163"/>
      <c r="M44" s="164"/>
      <c r="N44" s="164"/>
      <c r="O44" s="164"/>
      <c r="Q44" s="24"/>
      <c r="R44" s="24"/>
      <c r="U44" s="15">
        <f t="shared" si="34"/>
        <v>0</v>
      </c>
      <c r="V44" s="15">
        <f t="shared" si="35"/>
        <v>0</v>
      </c>
      <c r="W44" s="15">
        <f t="shared" si="36"/>
        <v>0</v>
      </c>
      <c r="X44" s="15">
        <f t="shared" si="37"/>
        <v>0</v>
      </c>
      <c r="Y44" s="15">
        <f t="shared" si="38"/>
        <v>0</v>
      </c>
      <c r="Z44" s="15">
        <f t="shared" si="39"/>
        <v>0</v>
      </c>
      <c r="AB44" s="67">
        <f t="shared" si="40"/>
        <v>0</v>
      </c>
      <c r="AC44" s="67">
        <f t="shared" si="41"/>
        <v>0</v>
      </c>
      <c r="AD44" s="67">
        <f t="shared" si="42"/>
        <v>0</v>
      </c>
      <c r="AE44" s="67">
        <f t="shared" si="43"/>
        <v>0</v>
      </c>
      <c r="AF44" s="67">
        <f t="shared" si="44"/>
        <v>0</v>
      </c>
      <c r="AG44" s="67">
        <f t="shared" si="45"/>
        <v>0</v>
      </c>
      <c r="AI44" s="42" t="s">
        <v>68</v>
      </c>
      <c r="AJ44" s="44">
        <f>'Emissies totaal'!K$42</f>
        <v>0</v>
      </c>
      <c r="AK44" s="44">
        <f t="shared" ref="AK44:AO44" si="60">AJ44-($AJ44-$AP44)/6</f>
        <v>0</v>
      </c>
      <c r="AL44" s="44">
        <f t="shared" si="60"/>
        <v>0</v>
      </c>
      <c r="AM44" s="44">
        <f t="shared" si="60"/>
        <v>0</v>
      </c>
      <c r="AN44" s="44">
        <f t="shared" si="60"/>
        <v>0</v>
      </c>
      <c r="AO44" s="44">
        <f t="shared" si="60"/>
        <v>0</v>
      </c>
      <c r="AP44" s="44">
        <f>AJ44-SUM(Y78:Y97)</f>
        <v>0</v>
      </c>
      <c r="AQ44" s="44">
        <f t="shared" ref="AQ44:AY44" si="61">AP44-($AP44-$AZ44)/10</f>
        <v>0</v>
      </c>
      <c r="AR44" s="44">
        <f t="shared" si="61"/>
        <v>0</v>
      </c>
      <c r="AS44" s="44">
        <f t="shared" si="61"/>
        <v>0</v>
      </c>
      <c r="AT44" s="44">
        <f t="shared" si="61"/>
        <v>0</v>
      </c>
      <c r="AU44" s="44">
        <f t="shared" si="61"/>
        <v>0</v>
      </c>
      <c r="AV44" s="44">
        <f t="shared" si="61"/>
        <v>0</v>
      </c>
      <c r="AW44" s="44">
        <f t="shared" si="61"/>
        <v>0</v>
      </c>
      <c r="AX44" s="44">
        <f t="shared" si="61"/>
        <v>0</v>
      </c>
      <c r="AY44" s="44">
        <f t="shared" si="61"/>
        <v>0</v>
      </c>
      <c r="AZ44" s="44">
        <f>AP44-SUM(Z78:Z97)</f>
        <v>0</v>
      </c>
    </row>
    <row r="45" spans="1:52" ht="14.7" customHeight="1" x14ac:dyDescent="0.3">
      <c r="A45" s="150"/>
      <c r="B45" s="9">
        <v>12</v>
      </c>
      <c r="C45" s="159"/>
      <c r="D45" s="160"/>
      <c r="E45" s="161"/>
      <c r="F45" s="159"/>
      <c r="G45" s="166"/>
      <c r="H45" s="167"/>
      <c r="I45" s="162"/>
      <c r="J45" s="163"/>
      <c r="K45" s="163"/>
      <c r="L45" s="163"/>
      <c r="M45" s="164"/>
      <c r="N45" s="164"/>
      <c r="O45" s="164"/>
      <c r="Q45" s="24"/>
      <c r="R45" s="24"/>
      <c r="U45" s="15">
        <f t="shared" si="34"/>
        <v>0</v>
      </c>
      <c r="V45" s="15">
        <f t="shared" si="35"/>
        <v>0</v>
      </c>
      <c r="W45" s="15">
        <f t="shared" si="36"/>
        <v>0</v>
      </c>
      <c r="X45" s="15">
        <f t="shared" si="37"/>
        <v>0</v>
      </c>
      <c r="Y45" s="15">
        <f t="shared" si="38"/>
        <v>0</v>
      </c>
      <c r="Z45" s="15">
        <f t="shared" si="39"/>
        <v>0</v>
      </c>
      <c r="AB45" s="67">
        <f t="shared" si="40"/>
        <v>0</v>
      </c>
      <c r="AC45" s="67">
        <f t="shared" si="41"/>
        <v>0</v>
      </c>
      <c r="AD45" s="67">
        <f t="shared" si="42"/>
        <v>0</v>
      </c>
      <c r="AE45" s="67">
        <f t="shared" si="43"/>
        <v>0</v>
      </c>
      <c r="AF45" s="67">
        <f t="shared" si="44"/>
        <v>0</v>
      </c>
      <c r="AG45" s="67">
        <f t="shared" si="45"/>
        <v>0</v>
      </c>
    </row>
    <row r="46" spans="1:52" ht="14.7" customHeight="1" x14ac:dyDescent="0.3">
      <c r="A46" s="150"/>
      <c r="B46" s="9">
        <v>13</v>
      </c>
      <c r="C46" s="159"/>
      <c r="D46" s="160"/>
      <c r="E46" s="161"/>
      <c r="F46" s="159"/>
      <c r="G46" s="166"/>
      <c r="H46" s="167"/>
      <c r="I46" s="162"/>
      <c r="J46" s="163"/>
      <c r="K46" s="163"/>
      <c r="L46" s="163"/>
      <c r="M46" s="164"/>
      <c r="N46" s="164"/>
      <c r="O46" s="164"/>
      <c r="Q46" s="24"/>
      <c r="R46" s="24"/>
      <c r="U46" s="15">
        <f t="shared" si="34"/>
        <v>0</v>
      </c>
      <c r="V46" s="15">
        <f t="shared" si="35"/>
        <v>0</v>
      </c>
      <c r="W46" s="15">
        <f t="shared" si="36"/>
        <v>0</v>
      </c>
      <c r="X46" s="15">
        <f t="shared" si="37"/>
        <v>0</v>
      </c>
      <c r="Y46" s="15">
        <f t="shared" si="38"/>
        <v>0</v>
      </c>
      <c r="Z46" s="15">
        <f t="shared" si="39"/>
        <v>0</v>
      </c>
      <c r="AB46" s="67">
        <f t="shared" si="40"/>
        <v>0</v>
      </c>
      <c r="AC46" s="67">
        <f t="shared" si="41"/>
        <v>0</v>
      </c>
      <c r="AD46" s="67">
        <f t="shared" si="42"/>
        <v>0</v>
      </c>
      <c r="AE46" s="67">
        <f t="shared" si="43"/>
        <v>0</v>
      </c>
      <c r="AF46" s="67">
        <f t="shared" si="44"/>
        <v>0</v>
      </c>
      <c r="AG46" s="67">
        <f t="shared" si="45"/>
        <v>0</v>
      </c>
    </row>
    <row r="47" spans="1:52" ht="14.7" customHeight="1" x14ac:dyDescent="0.3">
      <c r="A47" s="150"/>
      <c r="B47" s="9">
        <v>14</v>
      </c>
      <c r="C47" s="159"/>
      <c r="D47" s="160"/>
      <c r="E47" s="161"/>
      <c r="F47" s="159"/>
      <c r="G47" s="166"/>
      <c r="H47" s="167"/>
      <c r="I47" s="162"/>
      <c r="J47" s="163"/>
      <c r="K47" s="163"/>
      <c r="L47" s="163"/>
      <c r="M47" s="164"/>
      <c r="N47" s="164"/>
      <c r="O47" s="164"/>
      <c r="Q47" s="24"/>
      <c r="R47" s="24"/>
      <c r="U47" s="15">
        <f t="shared" si="34"/>
        <v>0</v>
      </c>
      <c r="V47" s="15">
        <f t="shared" si="35"/>
        <v>0</v>
      </c>
      <c r="W47" s="15">
        <f t="shared" si="36"/>
        <v>0</v>
      </c>
      <c r="X47" s="15">
        <f t="shared" si="37"/>
        <v>0</v>
      </c>
      <c r="Y47" s="15">
        <f t="shared" si="38"/>
        <v>0</v>
      </c>
      <c r="Z47" s="15">
        <f t="shared" si="39"/>
        <v>0</v>
      </c>
      <c r="AB47" s="67">
        <f t="shared" si="40"/>
        <v>0</v>
      </c>
      <c r="AC47" s="67">
        <f t="shared" si="41"/>
        <v>0</v>
      </c>
      <c r="AD47" s="67">
        <f t="shared" si="42"/>
        <v>0</v>
      </c>
      <c r="AE47" s="67">
        <f t="shared" si="43"/>
        <v>0</v>
      </c>
      <c r="AF47" s="67">
        <f t="shared" si="44"/>
        <v>0</v>
      </c>
      <c r="AG47" s="67">
        <f t="shared" si="45"/>
        <v>0</v>
      </c>
    </row>
    <row r="48" spans="1:52" ht="14.7" customHeight="1" x14ac:dyDescent="0.3">
      <c r="A48" s="150"/>
      <c r="B48" s="9">
        <v>15</v>
      </c>
      <c r="C48" s="159"/>
      <c r="D48" s="160"/>
      <c r="E48" s="161"/>
      <c r="F48" s="159"/>
      <c r="G48" s="166"/>
      <c r="H48" s="167"/>
      <c r="I48" s="162"/>
      <c r="J48" s="163"/>
      <c r="K48" s="163"/>
      <c r="L48" s="163"/>
      <c r="M48" s="164"/>
      <c r="N48" s="164"/>
      <c r="O48" s="164"/>
      <c r="Q48" s="24"/>
      <c r="R48" s="24"/>
      <c r="U48" s="15">
        <f t="shared" si="34"/>
        <v>0</v>
      </c>
      <c r="V48" s="15">
        <f t="shared" si="35"/>
        <v>0</v>
      </c>
      <c r="W48" s="15">
        <f t="shared" si="36"/>
        <v>0</v>
      </c>
      <c r="X48" s="15">
        <f t="shared" si="37"/>
        <v>0</v>
      </c>
      <c r="Y48" s="15">
        <f t="shared" si="38"/>
        <v>0</v>
      </c>
      <c r="Z48" s="15">
        <f t="shared" si="39"/>
        <v>0</v>
      </c>
      <c r="AB48" s="67">
        <f t="shared" si="40"/>
        <v>0</v>
      </c>
      <c r="AC48" s="67">
        <f t="shared" si="41"/>
        <v>0</v>
      </c>
      <c r="AD48" s="67">
        <f t="shared" si="42"/>
        <v>0</v>
      </c>
      <c r="AE48" s="67">
        <f t="shared" si="43"/>
        <v>0</v>
      </c>
      <c r="AF48" s="67">
        <f t="shared" si="44"/>
        <v>0</v>
      </c>
      <c r="AG48" s="67">
        <f t="shared" si="45"/>
        <v>0</v>
      </c>
    </row>
    <row r="49" spans="1:55" ht="14.7" customHeight="1" x14ac:dyDescent="0.3">
      <c r="A49" s="48"/>
      <c r="B49" s="5"/>
      <c r="C49" s="49"/>
      <c r="D49" s="29"/>
      <c r="E49" s="29"/>
      <c r="F49" s="49"/>
      <c r="G49" s="29"/>
      <c r="H49" s="29"/>
      <c r="I49" s="50"/>
      <c r="J49" s="145" t="s">
        <v>105</v>
      </c>
      <c r="K49" s="146"/>
      <c r="L49" s="146"/>
      <c r="M49" s="113"/>
      <c r="N49" s="29"/>
      <c r="O49" s="29"/>
      <c r="Q49" s="24"/>
      <c r="R49" s="24"/>
      <c r="AB49" s="67"/>
      <c r="AC49" s="67"/>
      <c r="AD49" s="67"/>
      <c r="AE49" s="67"/>
      <c r="AI49" s="13"/>
      <c r="AJ49" s="41"/>
      <c r="AK49" s="41"/>
      <c r="AL49" s="41"/>
      <c r="AM49" s="41"/>
      <c r="AN49" s="41"/>
      <c r="AO49" s="41"/>
      <c r="AP49" s="41"/>
      <c r="AQ49" s="41"/>
      <c r="AR49" s="41"/>
      <c r="AS49" s="41"/>
      <c r="AT49" s="41"/>
      <c r="AU49" s="41"/>
      <c r="AV49" s="41"/>
      <c r="AW49" s="41"/>
      <c r="AX49" s="41"/>
      <c r="AY49" s="41"/>
      <c r="AZ49" s="41"/>
    </row>
    <row r="50" spans="1:55" s="64" customFormat="1" ht="14.7" customHeight="1" x14ac:dyDescent="0.3">
      <c r="A50" s="80"/>
      <c r="B50" s="81"/>
      <c r="C50" s="147" t="s">
        <v>141</v>
      </c>
      <c r="D50" s="148"/>
      <c r="E50" s="148"/>
      <c r="F50" s="148"/>
      <c r="G50" s="148"/>
      <c r="H50" s="148"/>
      <c r="I50" s="148"/>
      <c r="J50" s="82"/>
      <c r="K50" s="82"/>
      <c r="L50" s="82"/>
      <c r="M50" s="82"/>
      <c r="N50" s="82"/>
      <c r="O50" s="82"/>
      <c r="Q50" s="70"/>
      <c r="R50" s="70"/>
      <c r="S50" s="69"/>
      <c r="T50" s="67"/>
      <c r="U50" s="67"/>
      <c r="V50" s="67"/>
      <c r="W50" s="67"/>
      <c r="X50" s="67"/>
      <c r="Y50" s="67"/>
      <c r="Z50" s="67"/>
      <c r="AA50" s="67"/>
      <c r="AB50" s="67"/>
      <c r="AC50" s="67"/>
      <c r="AD50" s="67"/>
      <c r="AE50" s="67"/>
      <c r="AF50" s="67"/>
      <c r="AG50" s="67"/>
      <c r="AH50" s="67"/>
      <c r="AI50" s="13"/>
      <c r="AJ50" s="41"/>
      <c r="AK50" s="41"/>
      <c r="AL50" s="41"/>
      <c r="AM50" s="41"/>
      <c r="AN50" s="41"/>
      <c r="AO50" s="41"/>
      <c r="AP50" s="41"/>
      <c r="AQ50" s="41"/>
      <c r="AR50" s="41"/>
      <c r="AS50" s="41"/>
      <c r="AT50" s="41"/>
      <c r="AU50" s="41"/>
      <c r="AV50" s="41"/>
      <c r="AW50" s="41"/>
      <c r="AX50" s="41"/>
      <c r="AY50" s="41"/>
      <c r="AZ50" s="41"/>
      <c r="BA50" s="67"/>
      <c r="BB50" s="67"/>
      <c r="BC50" s="67"/>
    </row>
    <row r="51" spans="1:55" s="64" customFormat="1" ht="5.0999999999999996" customHeight="1" x14ac:dyDescent="0.3">
      <c r="A51" s="19"/>
      <c r="B51" s="65"/>
      <c r="Q51" s="69"/>
      <c r="R51" s="69"/>
      <c r="S51" s="69"/>
      <c r="T51" s="67"/>
      <c r="U51" s="67"/>
      <c r="V51" s="67"/>
      <c r="W51" s="67"/>
      <c r="X51" s="67"/>
      <c r="Y51" s="67"/>
      <c r="Z51" s="67"/>
      <c r="AA51" s="67"/>
      <c r="AB51" s="67"/>
      <c r="AC51" s="67"/>
      <c r="AD51" s="67"/>
      <c r="AE51" s="67"/>
      <c r="AF51" s="67"/>
      <c r="AG51" s="67"/>
      <c r="AH51" s="67"/>
      <c r="AI51" s="78"/>
      <c r="AJ51" s="78"/>
      <c r="AK51" s="78"/>
      <c r="AL51" s="78"/>
      <c r="AM51" s="78"/>
      <c r="AN51" s="78"/>
      <c r="AO51" s="78"/>
      <c r="AP51" s="78"/>
      <c r="AQ51" s="78"/>
      <c r="AR51" s="78"/>
      <c r="AS51" s="78"/>
      <c r="AT51" s="78"/>
      <c r="AU51" s="78"/>
      <c r="AV51" s="78"/>
      <c r="AW51" s="78"/>
      <c r="AX51" s="78"/>
      <c r="AY51" s="78"/>
      <c r="AZ51" s="78"/>
      <c r="BA51" s="78"/>
      <c r="BB51" s="67"/>
      <c r="BC51" s="67"/>
    </row>
    <row r="52" spans="1:55" s="64" customFormat="1" ht="14.7" customHeight="1" x14ac:dyDescent="0.3">
      <c r="A52" s="80"/>
      <c r="B52" s="81"/>
      <c r="C52" s="159"/>
      <c r="D52" s="160"/>
      <c r="E52" s="160"/>
      <c r="F52" s="160"/>
      <c r="G52" s="160"/>
      <c r="H52" s="161"/>
      <c r="I52" s="74">
        <v>2030</v>
      </c>
      <c r="J52" s="163"/>
      <c r="K52" s="163"/>
      <c r="L52" s="163"/>
      <c r="M52" s="82"/>
      <c r="N52" s="82"/>
      <c r="O52" s="82"/>
      <c r="Q52" s="70"/>
      <c r="R52" s="70"/>
      <c r="S52" s="69"/>
      <c r="T52" s="67"/>
      <c r="U52" s="41">
        <f>J52</f>
        <v>0</v>
      </c>
      <c r="V52" s="67"/>
      <c r="W52" s="41">
        <f>K52</f>
        <v>0</v>
      </c>
      <c r="X52" s="67"/>
      <c r="Y52" s="41">
        <f>L52</f>
        <v>0</v>
      </c>
      <c r="Z52" s="67"/>
      <c r="AA52" s="67"/>
      <c r="AB52" s="67">
        <f t="shared" ref="AB52:AG53" si="62">IF(U52&lt;&gt;0,1,0)</f>
        <v>0</v>
      </c>
      <c r="AC52" s="67">
        <f t="shared" si="62"/>
        <v>0</v>
      </c>
      <c r="AD52" s="67">
        <f t="shared" si="62"/>
        <v>0</v>
      </c>
      <c r="AE52" s="67">
        <f t="shared" si="62"/>
        <v>0</v>
      </c>
      <c r="AF52" s="67">
        <f t="shared" si="62"/>
        <v>0</v>
      </c>
      <c r="AG52" s="67">
        <f t="shared" si="62"/>
        <v>0</v>
      </c>
      <c r="AH52" s="67"/>
      <c r="AI52" s="83"/>
      <c r="AJ52" s="84"/>
      <c r="AK52" s="84"/>
      <c r="AL52" s="84"/>
      <c r="AM52" s="84"/>
      <c r="AN52" s="84"/>
      <c r="AO52" s="84"/>
      <c r="AP52" s="84"/>
      <c r="AQ52" s="84"/>
      <c r="AR52" s="84"/>
      <c r="AS52" s="84"/>
      <c r="AT52" s="84"/>
      <c r="AU52" s="84"/>
      <c r="AV52" s="84"/>
      <c r="AW52" s="84"/>
      <c r="AX52" s="84"/>
      <c r="AY52" s="84"/>
      <c r="AZ52" s="84"/>
      <c r="BA52" s="78"/>
      <c r="BB52" s="67"/>
      <c r="BC52" s="67"/>
    </row>
    <row r="53" spans="1:55" s="64" customFormat="1" ht="14.7" customHeight="1" x14ac:dyDescent="0.3">
      <c r="A53" s="80"/>
      <c r="B53" s="81"/>
      <c r="C53" s="159"/>
      <c r="D53" s="160"/>
      <c r="E53" s="160"/>
      <c r="F53" s="160"/>
      <c r="G53" s="160"/>
      <c r="H53" s="161"/>
      <c r="I53" s="74">
        <v>2050</v>
      </c>
      <c r="J53" s="163"/>
      <c r="K53" s="163"/>
      <c r="L53" s="163"/>
      <c r="M53" s="82"/>
      <c r="N53" s="82"/>
      <c r="O53" s="82"/>
      <c r="Q53" s="70"/>
      <c r="R53" s="70"/>
      <c r="S53" s="69"/>
      <c r="T53" s="67"/>
      <c r="U53" s="67"/>
      <c r="V53" s="41">
        <f>J53</f>
        <v>0</v>
      </c>
      <c r="W53" s="67"/>
      <c r="X53" s="41">
        <f>K53</f>
        <v>0</v>
      </c>
      <c r="Y53" s="67"/>
      <c r="Z53" s="41">
        <f>L53</f>
        <v>0</v>
      </c>
      <c r="AA53" s="67"/>
      <c r="AB53" s="67">
        <f t="shared" si="62"/>
        <v>0</v>
      </c>
      <c r="AC53" s="67">
        <f t="shared" si="62"/>
        <v>0</v>
      </c>
      <c r="AD53" s="67">
        <f t="shared" si="62"/>
        <v>0</v>
      </c>
      <c r="AE53" s="67">
        <f t="shared" si="62"/>
        <v>0</v>
      </c>
      <c r="AF53" s="67">
        <f t="shared" si="62"/>
        <v>0</v>
      </c>
      <c r="AG53" s="67">
        <f t="shared" si="62"/>
        <v>0</v>
      </c>
      <c r="AH53" s="67"/>
      <c r="AI53" s="13"/>
      <c r="AJ53" s="41"/>
      <c r="AK53" s="41"/>
      <c r="AL53" s="41"/>
      <c r="AM53" s="41"/>
      <c r="AN53" s="41"/>
      <c r="AO53" s="41"/>
      <c r="AP53" s="41"/>
      <c r="AQ53" s="41"/>
      <c r="AR53" s="41"/>
      <c r="AS53" s="41"/>
      <c r="AT53" s="41"/>
      <c r="AU53" s="41"/>
      <c r="AV53" s="41"/>
      <c r="AW53" s="41"/>
      <c r="AX53" s="41"/>
      <c r="AY53" s="41"/>
      <c r="AZ53" s="41"/>
      <c r="BA53" s="67"/>
      <c r="BB53" s="67"/>
      <c r="BC53" s="67"/>
    </row>
    <row r="54" spans="1:55" s="64" customFormat="1" ht="14.7" customHeight="1" x14ac:dyDescent="0.3">
      <c r="A54" s="48"/>
      <c r="B54" s="5"/>
      <c r="C54" s="49"/>
      <c r="D54" s="29"/>
      <c r="E54" s="29"/>
      <c r="F54" s="49"/>
      <c r="G54" s="29"/>
      <c r="H54" s="29"/>
      <c r="I54" s="50"/>
      <c r="J54" s="145" t="s">
        <v>105</v>
      </c>
      <c r="K54" s="146"/>
      <c r="L54" s="146"/>
      <c r="M54" s="114"/>
      <c r="N54" s="29"/>
      <c r="O54" s="29"/>
      <c r="Q54" s="70"/>
      <c r="R54" s="70"/>
      <c r="S54" s="69"/>
      <c r="T54" s="13"/>
      <c r="U54" s="13">
        <f>SUM(U34:U53)</f>
        <v>0</v>
      </c>
      <c r="V54" s="13">
        <f t="shared" ref="V54" si="63">SUM(V34:V53)</f>
        <v>0</v>
      </c>
      <c r="W54" s="13">
        <f t="shared" ref="W54" si="64">SUM(W34:W53)</f>
        <v>0</v>
      </c>
      <c r="X54" s="13">
        <f t="shared" ref="X54" si="65">SUM(X34:X53)</f>
        <v>0</v>
      </c>
      <c r="Y54" s="13">
        <f t="shared" ref="Y54" si="66">SUM(Y34:Y53)</f>
        <v>0</v>
      </c>
      <c r="Z54" s="13">
        <f t="shared" ref="Z54" si="67">SUM(Z34:Z53)</f>
        <v>0</v>
      </c>
      <c r="AA54" s="67"/>
      <c r="AB54" s="67"/>
      <c r="AC54" s="67"/>
      <c r="AD54" s="67"/>
      <c r="AE54" s="67"/>
      <c r="AF54" s="67"/>
      <c r="AG54" s="67"/>
      <c r="AH54" s="67"/>
      <c r="AI54" s="13"/>
      <c r="AJ54" s="41"/>
      <c r="AK54" s="41"/>
      <c r="AL54" s="41"/>
      <c r="AM54" s="41"/>
      <c r="AN54" s="41"/>
      <c r="AO54" s="41"/>
      <c r="AP54" s="41"/>
      <c r="AQ54" s="41"/>
      <c r="AR54" s="41"/>
      <c r="AS54" s="41"/>
      <c r="AT54" s="41"/>
      <c r="AU54" s="41"/>
      <c r="AV54" s="41"/>
      <c r="AW54" s="41"/>
      <c r="AX54" s="41"/>
      <c r="AY54" s="41"/>
      <c r="AZ54" s="41"/>
      <c r="BA54" s="67"/>
      <c r="BB54" s="67"/>
      <c r="BC54" s="67"/>
    </row>
    <row r="55" spans="1:55" ht="14.7" customHeight="1" x14ac:dyDescent="0.3">
      <c r="A55" s="19"/>
      <c r="B55" s="1"/>
      <c r="J55" s="37"/>
      <c r="K55" s="37"/>
      <c r="L55" s="37"/>
      <c r="Q55" s="24"/>
      <c r="R55" s="24"/>
      <c r="AI55" s="42" t="s">
        <v>111</v>
      </c>
      <c r="AJ55" s="42" t="s">
        <v>140</v>
      </c>
      <c r="AK55" s="42"/>
      <c r="AL55" s="42"/>
      <c r="AM55" s="42"/>
      <c r="AN55" s="42"/>
      <c r="AO55" s="42"/>
      <c r="AP55" s="42">
        <v>2030</v>
      </c>
      <c r="AQ55" s="42"/>
      <c r="AR55" s="42"/>
      <c r="AS55" s="42"/>
      <c r="AT55" s="42"/>
      <c r="AU55" s="42"/>
      <c r="AV55" s="42"/>
      <c r="AW55" s="42"/>
      <c r="AX55" s="42"/>
      <c r="AY55" s="42"/>
      <c r="AZ55" s="42">
        <v>2050</v>
      </c>
    </row>
    <row r="56" spans="1:55" ht="14.7" customHeight="1" x14ac:dyDescent="0.3">
      <c r="A56" s="149" t="s">
        <v>67</v>
      </c>
      <c r="B56" s="9">
        <v>1</v>
      </c>
      <c r="C56" s="159"/>
      <c r="D56" s="160"/>
      <c r="E56" s="161"/>
      <c r="F56" s="159"/>
      <c r="G56" s="160"/>
      <c r="H56" s="161"/>
      <c r="I56" s="162"/>
      <c r="J56" s="163"/>
      <c r="K56" s="163"/>
      <c r="L56" s="163"/>
      <c r="M56" s="164"/>
      <c r="N56" s="164"/>
      <c r="O56" s="164"/>
      <c r="Q56" s="24"/>
      <c r="R56" s="24" t="s">
        <v>67</v>
      </c>
      <c r="U56" s="15">
        <f t="shared" ref="U56:U70" si="68">IF(I56=2030,J56,0)</f>
        <v>0</v>
      </c>
      <c r="V56" s="15">
        <f t="shared" ref="V56:V70" si="69">IF(I56=2050,J56,0)</f>
        <v>0</v>
      </c>
      <c r="W56" s="15">
        <f t="shared" ref="W56:W70" si="70">IF(I56=2030,K56,0)</f>
        <v>0</v>
      </c>
      <c r="X56" s="15">
        <f t="shared" ref="X56:X70" si="71">IF(I56=2050,K56,0)</f>
        <v>0</v>
      </c>
      <c r="Y56" s="15">
        <f t="shared" ref="Y56:Y70" si="72">IF(I56=2030,L56,0)</f>
        <v>0</v>
      </c>
      <c r="Z56" s="15">
        <f t="shared" ref="Z56:Z70" si="73">IF(I56=2050,L56,0)</f>
        <v>0</v>
      </c>
      <c r="AB56" s="67">
        <f t="shared" ref="AB56:AB70" si="74">IF(U56&lt;&gt;0,1,0)</f>
        <v>0</v>
      </c>
      <c r="AC56" s="67">
        <f t="shared" ref="AC56:AC70" si="75">IF(V56&lt;&gt;0,1,0)</f>
        <v>0</v>
      </c>
      <c r="AD56" s="67">
        <f t="shared" ref="AD56:AD70" si="76">IF(W56&lt;&gt;0,1,0)</f>
        <v>0</v>
      </c>
      <c r="AE56" s="67">
        <f t="shared" ref="AE56:AE70" si="77">IF(X56&lt;&gt;0,1,0)</f>
        <v>0</v>
      </c>
      <c r="AF56" s="67">
        <f t="shared" ref="AF56:AF70" si="78">IF(Y56&lt;&gt;0,1,0)</f>
        <v>0</v>
      </c>
      <c r="AG56" s="67">
        <f t="shared" ref="AG56:AG70" si="79">IF(Z56&lt;&gt;0,1,0)</f>
        <v>0</v>
      </c>
      <c r="AI56" s="43"/>
      <c r="AJ56" s="43"/>
      <c r="AK56" s="43"/>
      <c r="AL56" s="43"/>
      <c r="AM56" s="43"/>
      <c r="AN56" s="43"/>
      <c r="AO56" s="43"/>
      <c r="AP56" s="43"/>
      <c r="AQ56" s="43"/>
      <c r="AR56" s="43"/>
      <c r="AS56" s="43"/>
      <c r="AT56" s="43"/>
      <c r="AU56" s="43"/>
      <c r="AV56" s="43"/>
      <c r="AW56" s="43"/>
      <c r="AX56" s="43"/>
      <c r="AY56" s="43"/>
      <c r="AZ56" s="43"/>
    </row>
    <row r="57" spans="1:55" ht="14.7" customHeight="1" x14ac:dyDescent="0.3">
      <c r="A57" s="150"/>
      <c r="B57" s="9">
        <v>2</v>
      </c>
      <c r="C57" s="159"/>
      <c r="D57" s="160"/>
      <c r="E57" s="161"/>
      <c r="F57" s="159"/>
      <c r="G57" s="160"/>
      <c r="H57" s="161"/>
      <c r="I57" s="162"/>
      <c r="J57" s="163"/>
      <c r="K57" s="163"/>
      <c r="L57" s="163"/>
      <c r="M57" s="164"/>
      <c r="N57" s="164"/>
      <c r="O57" s="164"/>
      <c r="Q57" s="24"/>
      <c r="R57" s="24"/>
      <c r="U57" s="15">
        <f t="shared" si="68"/>
        <v>0</v>
      </c>
      <c r="V57" s="15">
        <f t="shared" si="69"/>
        <v>0</v>
      </c>
      <c r="W57" s="15">
        <f t="shared" si="70"/>
        <v>0</v>
      </c>
      <c r="X57" s="15">
        <f t="shared" si="71"/>
        <v>0</v>
      </c>
      <c r="Y57" s="15">
        <f t="shared" si="72"/>
        <v>0</v>
      </c>
      <c r="Z57" s="15">
        <f t="shared" si="73"/>
        <v>0</v>
      </c>
      <c r="AB57" s="67">
        <f t="shared" si="74"/>
        <v>0</v>
      </c>
      <c r="AC57" s="67">
        <f t="shared" si="75"/>
        <v>0</v>
      </c>
      <c r="AD57" s="67">
        <f t="shared" si="76"/>
        <v>0</v>
      </c>
      <c r="AE57" s="67">
        <f t="shared" si="77"/>
        <v>0</v>
      </c>
      <c r="AF57" s="67">
        <f t="shared" si="78"/>
        <v>0</v>
      </c>
      <c r="AG57" s="67">
        <f t="shared" si="79"/>
        <v>0</v>
      </c>
      <c r="AI57" s="42" t="s">
        <v>64</v>
      </c>
      <c r="AJ57" s="44" t="str">
        <f t="shared" ref="AJ57:AZ57" si="80">IF($BC12="Ja",AJ12,"")</f>
        <v/>
      </c>
      <c r="AK57" s="44" t="str">
        <f t="shared" si="80"/>
        <v/>
      </c>
      <c r="AL57" s="44" t="str">
        <f t="shared" si="80"/>
        <v/>
      </c>
      <c r="AM57" s="44" t="str">
        <f t="shared" si="80"/>
        <v/>
      </c>
      <c r="AN57" s="44" t="str">
        <f t="shared" si="80"/>
        <v/>
      </c>
      <c r="AO57" s="44" t="str">
        <f t="shared" si="80"/>
        <v/>
      </c>
      <c r="AP57" s="44" t="str">
        <f t="shared" si="80"/>
        <v/>
      </c>
      <c r="AQ57" s="44" t="str">
        <f t="shared" si="80"/>
        <v/>
      </c>
      <c r="AR57" s="44" t="str">
        <f t="shared" si="80"/>
        <v/>
      </c>
      <c r="AS57" s="44" t="str">
        <f t="shared" si="80"/>
        <v/>
      </c>
      <c r="AT57" s="44" t="str">
        <f t="shared" si="80"/>
        <v/>
      </c>
      <c r="AU57" s="44" t="str">
        <f t="shared" si="80"/>
        <v/>
      </c>
      <c r="AV57" s="44" t="str">
        <f t="shared" si="80"/>
        <v/>
      </c>
      <c r="AW57" s="44" t="str">
        <f t="shared" si="80"/>
        <v/>
      </c>
      <c r="AX57" s="44" t="str">
        <f t="shared" si="80"/>
        <v/>
      </c>
      <c r="AY57" s="44" t="str">
        <f t="shared" si="80"/>
        <v/>
      </c>
      <c r="AZ57" s="44" t="str">
        <f t="shared" si="80"/>
        <v/>
      </c>
    </row>
    <row r="58" spans="1:55" ht="14.7" customHeight="1" x14ac:dyDescent="0.3">
      <c r="A58" s="150"/>
      <c r="B58" s="9">
        <v>3</v>
      </c>
      <c r="C58" s="159"/>
      <c r="D58" s="160"/>
      <c r="E58" s="161"/>
      <c r="F58" s="159"/>
      <c r="G58" s="160"/>
      <c r="H58" s="161"/>
      <c r="I58" s="162"/>
      <c r="J58" s="163"/>
      <c r="K58" s="163"/>
      <c r="L58" s="163"/>
      <c r="M58" s="164"/>
      <c r="N58" s="164"/>
      <c r="O58" s="164"/>
      <c r="Q58" s="24"/>
      <c r="R58" s="24"/>
      <c r="U58" s="15">
        <f t="shared" si="68"/>
        <v>0</v>
      </c>
      <c r="V58" s="15">
        <f t="shared" si="69"/>
        <v>0</v>
      </c>
      <c r="W58" s="15">
        <f t="shared" si="70"/>
        <v>0</v>
      </c>
      <c r="X58" s="15">
        <f t="shared" si="71"/>
        <v>0</v>
      </c>
      <c r="Y58" s="15">
        <f t="shared" si="72"/>
        <v>0</v>
      </c>
      <c r="Z58" s="15">
        <f t="shared" si="73"/>
        <v>0</v>
      </c>
      <c r="AB58" s="67">
        <f t="shared" si="74"/>
        <v>0</v>
      </c>
      <c r="AC58" s="67">
        <f t="shared" si="75"/>
        <v>0</v>
      </c>
      <c r="AD58" s="67">
        <f t="shared" si="76"/>
        <v>0</v>
      </c>
      <c r="AE58" s="67">
        <f t="shared" si="77"/>
        <v>0</v>
      </c>
      <c r="AF58" s="67">
        <f t="shared" si="78"/>
        <v>0</v>
      </c>
      <c r="AG58" s="67">
        <f t="shared" si="79"/>
        <v>0</v>
      </c>
      <c r="AI58" s="42" t="s">
        <v>66</v>
      </c>
      <c r="AJ58" s="44" t="str">
        <f t="shared" ref="AJ58:AZ58" si="81">IF($BC13="Ja",AJ13,"")</f>
        <v/>
      </c>
      <c r="AK58" s="44" t="str">
        <f t="shared" si="81"/>
        <v/>
      </c>
      <c r="AL58" s="44" t="str">
        <f t="shared" si="81"/>
        <v/>
      </c>
      <c r="AM58" s="44" t="str">
        <f t="shared" si="81"/>
        <v/>
      </c>
      <c r="AN58" s="44" t="str">
        <f t="shared" si="81"/>
        <v/>
      </c>
      <c r="AO58" s="44" t="str">
        <f t="shared" si="81"/>
        <v/>
      </c>
      <c r="AP58" s="44" t="str">
        <f t="shared" si="81"/>
        <v/>
      </c>
      <c r="AQ58" s="44" t="str">
        <f t="shared" si="81"/>
        <v/>
      </c>
      <c r="AR58" s="44" t="str">
        <f t="shared" si="81"/>
        <v/>
      </c>
      <c r="AS58" s="44" t="str">
        <f t="shared" si="81"/>
        <v/>
      </c>
      <c r="AT58" s="44" t="str">
        <f t="shared" si="81"/>
        <v/>
      </c>
      <c r="AU58" s="44" t="str">
        <f t="shared" si="81"/>
        <v/>
      </c>
      <c r="AV58" s="44" t="str">
        <f t="shared" si="81"/>
        <v/>
      </c>
      <c r="AW58" s="44" t="str">
        <f t="shared" si="81"/>
        <v/>
      </c>
      <c r="AX58" s="44" t="str">
        <f t="shared" si="81"/>
        <v/>
      </c>
      <c r="AY58" s="44" t="str">
        <f t="shared" si="81"/>
        <v/>
      </c>
      <c r="AZ58" s="44" t="str">
        <f t="shared" si="81"/>
        <v/>
      </c>
    </row>
    <row r="59" spans="1:55" ht="14.7" customHeight="1" x14ac:dyDescent="0.3">
      <c r="A59" s="150"/>
      <c r="B59" s="9">
        <v>4</v>
      </c>
      <c r="C59" s="159"/>
      <c r="D59" s="160"/>
      <c r="E59" s="161"/>
      <c r="F59" s="159"/>
      <c r="G59" s="160"/>
      <c r="H59" s="161"/>
      <c r="I59" s="162"/>
      <c r="J59" s="163"/>
      <c r="K59" s="163"/>
      <c r="L59" s="163"/>
      <c r="M59" s="164"/>
      <c r="N59" s="164"/>
      <c r="O59" s="164"/>
      <c r="Q59" s="24"/>
      <c r="R59" s="24"/>
      <c r="U59" s="15">
        <f t="shared" si="68"/>
        <v>0</v>
      </c>
      <c r="V59" s="15">
        <f t="shared" si="69"/>
        <v>0</v>
      </c>
      <c r="W59" s="15">
        <f t="shared" si="70"/>
        <v>0</v>
      </c>
      <c r="X59" s="15">
        <f t="shared" si="71"/>
        <v>0</v>
      </c>
      <c r="Y59" s="15">
        <f t="shared" si="72"/>
        <v>0</v>
      </c>
      <c r="Z59" s="15">
        <f t="shared" si="73"/>
        <v>0</v>
      </c>
      <c r="AB59" s="67">
        <f t="shared" si="74"/>
        <v>0</v>
      </c>
      <c r="AC59" s="67">
        <f t="shared" si="75"/>
        <v>0</v>
      </c>
      <c r="AD59" s="67">
        <f t="shared" si="76"/>
        <v>0</v>
      </c>
      <c r="AE59" s="67">
        <f t="shared" si="77"/>
        <v>0</v>
      </c>
      <c r="AF59" s="67">
        <f t="shared" si="78"/>
        <v>0</v>
      </c>
      <c r="AG59" s="67">
        <f t="shared" si="79"/>
        <v>0</v>
      </c>
      <c r="AI59" s="42" t="s">
        <v>67</v>
      </c>
      <c r="AJ59" s="44" t="str">
        <f t="shared" ref="AJ59:AZ59" si="82">IF($BC14="Ja",AJ14,"")</f>
        <v/>
      </c>
      <c r="AK59" s="44" t="str">
        <f t="shared" si="82"/>
        <v/>
      </c>
      <c r="AL59" s="44" t="str">
        <f t="shared" si="82"/>
        <v/>
      </c>
      <c r="AM59" s="44" t="str">
        <f t="shared" si="82"/>
        <v/>
      </c>
      <c r="AN59" s="44" t="str">
        <f t="shared" si="82"/>
        <v/>
      </c>
      <c r="AO59" s="44" t="str">
        <f t="shared" si="82"/>
        <v/>
      </c>
      <c r="AP59" s="44" t="str">
        <f t="shared" si="82"/>
        <v/>
      </c>
      <c r="AQ59" s="44" t="str">
        <f t="shared" si="82"/>
        <v/>
      </c>
      <c r="AR59" s="44" t="str">
        <f t="shared" si="82"/>
        <v/>
      </c>
      <c r="AS59" s="44" t="str">
        <f t="shared" si="82"/>
        <v/>
      </c>
      <c r="AT59" s="44" t="str">
        <f t="shared" si="82"/>
        <v/>
      </c>
      <c r="AU59" s="44" t="str">
        <f t="shared" si="82"/>
        <v/>
      </c>
      <c r="AV59" s="44" t="str">
        <f t="shared" si="82"/>
        <v/>
      </c>
      <c r="AW59" s="44" t="str">
        <f t="shared" si="82"/>
        <v/>
      </c>
      <c r="AX59" s="44" t="str">
        <f t="shared" si="82"/>
        <v/>
      </c>
      <c r="AY59" s="44" t="str">
        <f t="shared" si="82"/>
        <v/>
      </c>
      <c r="AZ59" s="44" t="str">
        <f t="shared" si="82"/>
        <v/>
      </c>
    </row>
    <row r="60" spans="1:55" ht="14.7" customHeight="1" x14ac:dyDescent="0.3">
      <c r="A60" s="150"/>
      <c r="B60" s="9">
        <v>5</v>
      </c>
      <c r="C60" s="159"/>
      <c r="D60" s="160"/>
      <c r="E60" s="161"/>
      <c r="F60" s="159"/>
      <c r="G60" s="160"/>
      <c r="H60" s="161"/>
      <c r="I60" s="162"/>
      <c r="J60" s="163"/>
      <c r="K60" s="163"/>
      <c r="L60" s="163"/>
      <c r="M60" s="164"/>
      <c r="N60" s="164"/>
      <c r="O60" s="164"/>
      <c r="Q60" s="24"/>
      <c r="R60" s="24"/>
      <c r="U60" s="15">
        <f t="shared" si="68"/>
        <v>0</v>
      </c>
      <c r="V60" s="15">
        <f t="shared" si="69"/>
        <v>0</v>
      </c>
      <c r="W60" s="15">
        <f t="shared" si="70"/>
        <v>0</v>
      </c>
      <c r="X60" s="15">
        <f t="shared" si="71"/>
        <v>0</v>
      </c>
      <c r="Y60" s="15">
        <f t="shared" si="72"/>
        <v>0</v>
      </c>
      <c r="Z60" s="15">
        <f t="shared" si="73"/>
        <v>0</v>
      </c>
      <c r="AB60" s="67">
        <f t="shared" si="74"/>
        <v>0</v>
      </c>
      <c r="AC60" s="67">
        <f t="shared" si="75"/>
        <v>0</v>
      </c>
      <c r="AD60" s="67">
        <f t="shared" si="76"/>
        <v>0</v>
      </c>
      <c r="AE60" s="67">
        <f t="shared" si="77"/>
        <v>0</v>
      </c>
      <c r="AF60" s="67">
        <f t="shared" si="78"/>
        <v>0</v>
      </c>
      <c r="AG60" s="67">
        <f t="shared" si="79"/>
        <v>0</v>
      </c>
      <c r="AI60" s="42" t="s">
        <v>68</v>
      </c>
      <c r="AJ60" s="44" t="str">
        <f t="shared" ref="AJ60:AZ60" si="83">IF($BC15="Ja",AJ15,"")</f>
        <v/>
      </c>
      <c r="AK60" s="44" t="str">
        <f t="shared" si="83"/>
        <v/>
      </c>
      <c r="AL60" s="44" t="str">
        <f t="shared" si="83"/>
        <v/>
      </c>
      <c r="AM60" s="44" t="str">
        <f t="shared" si="83"/>
        <v/>
      </c>
      <c r="AN60" s="44" t="str">
        <f t="shared" si="83"/>
        <v/>
      </c>
      <c r="AO60" s="44" t="str">
        <f t="shared" si="83"/>
        <v/>
      </c>
      <c r="AP60" s="44" t="str">
        <f t="shared" si="83"/>
        <v/>
      </c>
      <c r="AQ60" s="44" t="str">
        <f t="shared" si="83"/>
        <v/>
      </c>
      <c r="AR60" s="44" t="str">
        <f t="shared" si="83"/>
        <v/>
      </c>
      <c r="AS60" s="44" t="str">
        <f t="shared" si="83"/>
        <v/>
      </c>
      <c r="AT60" s="44" t="str">
        <f t="shared" si="83"/>
        <v/>
      </c>
      <c r="AU60" s="44" t="str">
        <f t="shared" si="83"/>
        <v/>
      </c>
      <c r="AV60" s="44" t="str">
        <f t="shared" si="83"/>
        <v/>
      </c>
      <c r="AW60" s="44" t="str">
        <f t="shared" si="83"/>
        <v/>
      </c>
      <c r="AX60" s="44" t="str">
        <f t="shared" si="83"/>
        <v/>
      </c>
      <c r="AY60" s="44" t="str">
        <f t="shared" si="83"/>
        <v/>
      </c>
      <c r="AZ60" s="44" t="str">
        <f t="shared" si="83"/>
        <v/>
      </c>
    </row>
    <row r="61" spans="1:55" ht="14.7" customHeight="1" x14ac:dyDescent="0.3">
      <c r="A61" s="150"/>
      <c r="B61" s="9">
        <v>6</v>
      </c>
      <c r="C61" s="159"/>
      <c r="D61" s="160"/>
      <c r="E61" s="161"/>
      <c r="F61" s="159"/>
      <c r="G61" s="160"/>
      <c r="H61" s="161"/>
      <c r="I61" s="162"/>
      <c r="J61" s="163"/>
      <c r="K61" s="163"/>
      <c r="L61" s="163"/>
      <c r="M61" s="164"/>
      <c r="N61" s="164"/>
      <c r="O61" s="164"/>
      <c r="Q61" s="24"/>
      <c r="R61" s="24"/>
      <c r="U61" s="15">
        <f t="shared" si="68"/>
        <v>0</v>
      </c>
      <c r="V61" s="15">
        <f t="shared" si="69"/>
        <v>0</v>
      </c>
      <c r="W61" s="15">
        <f t="shared" si="70"/>
        <v>0</v>
      </c>
      <c r="X61" s="15">
        <f t="shared" si="71"/>
        <v>0</v>
      </c>
      <c r="Y61" s="15">
        <f t="shared" si="72"/>
        <v>0</v>
      </c>
      <c r="Z61" s="15">
        <f t="shared" si="73"/>
        <v>0</v>
      </c>
      <c r="AB61" s="67">
        <f t="shared" si="74"/>
        <v>0</v>
      </c>
      <c r="AC61" s="67">
        <f t="shared" si="75"/>
        <v>0</v>
      </c>
      <c r="AD61" s="67">
        <f t="shared" si="76"/>
        <v>0</v>
      </c>
      <c r="AE61" s="67">
        <f t="shared" si="77"/>
        <v>0</v>
      </c>
      <c r="AF61" s="67">
        <f t="shared" si="78"/>
        <v>0</v>
      </c>
      <c r="AG61" s="67">
        <f t="shared" si="79"/>
        <v>0</v>
      </c>
      <c r="AI61" s="13"/>
      <c r="AJ61" s="41"/>
      <c r="AK61" s="41"/>
      <c r="AL61" s="41"/>
      <c r="AM61" s="41"/>
      <c r="AN61" s="41"/>
      <c r="AO61" s="41"/>
      <c r="AP61" s="41"/>
      <c r="AQ61" s="41"/>
      <c r="AR61" s="41"/>
      <c r="AS61" s="41"/>
      <c r="AT61" s="41"/>
      <c r="AU61" s="41"/>
      <c r="AV61" s="41"/>
      <c r="AW61" s="41"/>
      <c r="AX61" s="41"/>
      <c r="AY61" s="41"/>
      <c r="AZ61" s="41"/>
    </row>
    <row r="62" spans="1:55" ht="14.7" customHeight="1" x14ac:dyDescent="0.3">
      <c r="A62" s="150"/>
      <c r="B62" s="9">
        <v>7</v>
      </c>
      <c r="C62" s="159"/>
      <c r="D62" s="160"/>
      <c r="E62" s="161"/>
      <c r="F62" s="159"/>
      <c r="G62" s="160"/>
      <c r="H62" s="161"/>
      <c r="I62" s="162"/>
      <c r="J62" s="163"/>
      <c r="K62" s="163"/>
      <c r="L62" s="163"/>
      <c r="M62" s="164"/>
      <c r="N62" s="164"/>
      <c r="O62" s="164"/>
      <c r="Q62" s="24"/>
      <c r="R62" s="24"/>
      <c r="U62" s="15">
        <f t="shared" si="68"/>
        <v>0</v>
      </c>
      <c r="V62" s="15">
        <f t="shared" si="69"/>
        <v>0</v>
      </c>
      <c r="W62" s="15">
        <f t="shared" si="70"/>
        <v>0</v>
      </c>
      <c r="X62" s="15">
        <f t="shared" si="71"/>
        <v>0</v>
      </c>
      <c r="Y62" s="15">
        <f t="shared" si="72"/>
        <v>0</v>
      </c>
      <c r="Z62" s="15">
        <f t="shared" si="73"/>
        <v>0</v>
      </c>
      <c r="AB62" s="67">
        <f t="shared" si="74"/>
        <v>0</v>
      </c>
      <c r="AC62" s="67">
        <f t="shared" si="75"/>
        <v>0</v>
      </c>
      <c r="AD62" s="67">
        <f t="shared" si="76"/>
        <v>0</v>
      </c>
      <c r="AE62" s="67">
        <f t="shared" si="77"/>
        <v>0</v>
      </c>
      <c r="AF62" s="67">
        <f t="shared" si="78"/>
        <v>0</v>
      </c>
      <c r="AG62" s="67">
        <f t="shared" si="79"/>
        <v>0</v>
      </c>
      <c r="AI62" s="83"/>
      <c r="AJ62" s="84"/>
      <c r="AK62" s="84"/>
      <c r="AL62" s="84"/>
      <c r="AM62" s="84"/>
      <c r="AN62" s="84"/>
      <c r="AO62" s="84"/>
      <c r="AP62" s="84"/>
      <c r="AQ62" s="84"/>
      <c r="AR62" s="84"/>
      <c r="AS62" s="84"/>
      <c r="AT62" s="84"/>
      <c r="AU62" s="84"/>
      <c r="AV62" s="84"/>
      <c r="AW62" s="84"/>
      <c r="AX62" s="84"/>
      <c r="AY62" s="84"/>
      <c r="AZ62" s="84"/>
    </row>
    <row r="63" spans="1:55" ht="14.7" customHeight="1" x14ac:dyDescent="0.3">
      <c r="A63" s="150"/>
      <c r="B63" s="9">
        <v>8</v>
      </c>
      <c r="C63" s="159"/>
      <c r="D63" s="160"/>
      <c r="E63" s="161"/>
      <c r="F63" s="159"/>
      <c r="G63" s="160"/>
      <c r="H63" s="161"/>
      <c r="I63" s="162"/>
      <c r="J63" s="163"/>
      <c r="K63" s="163"/>
      <c r="L63" s="163"/>
      <c r="M63" s="164"/>
      <c r="N63" s="164"/>
      <c r="O63" s="164"/>
      <c r="Q63" s="24"/>
      <c r="R63" s="24"/>
      <c r="U63" s="15">
        <f t="shared" si="68"/>
        <v>0</v>
      </c>
      <c r="V63" s="15">
        <f t="shared" si="69"/>
        <v>0</v>
      </c>
      <c r="W63" s="15">
        <f t="shared" si="70"/>
        <v>0</v>
      </c>
      <c r="X63" s="15">
        <f t="shared" si="71"/>
        <v>0</v>
      </c>
      <c r="Y63" s="15">
        <f t="shared" si="72"/>
        <v>0</v>
      </c>
      <c r="Z63" s="15">
        <f t="shared" si="73"/>
        <v>0</v>
      </c>
      <c r="AB63" s="67">
        <f t="shared" si="74"/>
        <v>0</v>
      </c>
      <c r="AC63" s="67">
        <f t="shared" si="75"/>
        <v>0</v>
      </c>
      <c r="AD63" s="67">
        <f t="shared" si="76"/>
        <v>0</v>
      </c>
      <c r="AE63" s="67">
        <f t="shared" si="77"/>
        <v>0</v>
      </c>
      <c r="AF63" s="67">
        <f t="shared" si="78"/>
        <v>0</v>
      </c>
      <c r="AG63" s="67">
        <f t="shared" si="79"/>
        <v>0</v>
      </c>
      <c r="AI63" s="83"/>
      <c r="AJ63" s="84"/>
      <c r="AK63" s="84"/>
      <c r="AL63" s="84"/>
      <c r="AM63" s="84"/>
      <c r="AN63" s="84"/>
      <c r="AO63" s="84"/>
      <c r="AP63" s="84"/>
      <c r="AQ63" s="84"/>
      <c r="AR63" s="84"/>
      <c r="AS63" s="84"/>
      <c r="AT63" s="84"/>
      <c r="AU63" s="84"/>
      <c r="AV63" s="84"/>
      <c r="AW63" s="84"/>
      <c r="AX63" s="84"/>
      <c r="AY63" s="84"/>
      <c r="AZ63" s="84"/>
    </row>
    <row r="64" spans="1:55" ht="14.7" customHeight="1" x14ac:dyDescent="0.3">
      <c r="A64" s="150"/>
      <c r="B64" s="9">
        <v>9</v>
      </c>
      <c r="C64" s="159"/>
      <c r="D64" s="160"/>
      <c r="E64" s="161"/>
      <c r="F64" s="159"/>
      <c r="G64" s="160"/>
      <c r="H64" s="161"/>
      <c r="I64" s="162"/>
      <c r="J64" s="163"/>
      <c r="K64" s="163"/>
      <c r="L64" s="163"/>
      <c r="M64" s="164"/>
      <c r="N64" s="164"/>
      <c r="O64" s="164"/>
      <c r="Q64" s="24"/>
      <c r="R64" s="24"/>
      <c r="U64" s="15">
        <f t="shared" si="68"/>
        <v>0</v>
      </c>
      <c r="V64" s="15">
        <f t="shared" si="69"/>
        <v>0</v>
      </c>
      <c r="W64" s="15">
        <f t="shared" si="70"/>
        <v>0</v>
      </c>
      <c r="X64" s="15">
        <f t="shared" si="71"/>
        <v>0</v>
      </c>
      <c r="Y64" s="15">
        <f t="shared" si="72"/>
        <v>0</v>
      </c>
      <c r="Z64" s="15">
        <f t="shared" si="73"/>
        <v>0</v>
      </c>
      <c r="AB64" s="67">
        <f t="shared" si="74"/>
        <v>0</v>
      </c>
      <c r="AC64" s="67">
        <f t="shared" si="75"/>
        <v>0</v>
      </c>
      <c r="AD64" s="67">
        <f t="shared" si="76"/>
        <v>0</v>
      </c>
      <c r="AE64" s="67">
        <f t="shared" si="77"/>
        <v>0</v>
      </c>
      <c r="AF64" s="67">
        <f t="shared" si="78"/>
        <v>0</v>
      </c>
      <c r="AG64" s="67">
        <f t="shared" si="79"/>
        <v>0</v>
      </c>
      <c r="AI64" s="78"/>
      <c r="AJ64" s="84"/>
      <c r="AK64" s="84"/>
      <c r="AL64" s="84"/>
      <c r="AM64" s="84"/>
      <c r="AN64" s="84"/>
      <c r="AO64" s="84"/>
      <c r="AP64" s="84"/>
      <c r="AQ64" s="84"/>
      <c r="AR64" s="84"/>
      <c r="AS64" s="84"/>
      <c r="AT64" s="84"/>
      <c r="AU64" s="84"/>
      <c r="AV64" s="84"/>
      <c r="AW64" s="84"/>
      <c r="AX64" s="84"/>
      <c r="AY64" s="84"/>
      <c r="AZ64" s="84"/>
    </row>
    <row r="65" spans="1:55" ht="14.7" customHeight="1" x14ac:dyDescent="0.3">
      <c r="A65" s="150"/>
      <c r="B65" s="9">
        <v>10</v>
      </c>
      <c r="C65" s="159"/>
      <c r="D65" s="160"/>
      <c r="E65" s="161"/>
      <c r="F65" s="159"/>
      <c r="G65" s="160"/>
      <c r="H65" s="161"/>
      <c r="I65" s="162"/>
      <c r="J65" s="163"/>
      <c r="K65" s="163"/>
      <c r="L65" s="163"/>
      <c r="M65" s="164"/>
      <c r="N65" s="164"/>
      <c r="O65" s="164"/>
      <c r="Q65" s="24"/>
      <c r="R65" s="24"/>
      <c r="U65" s="15">
        <f t="shared" si="68"/>
        <v>0</v>
      </c>
      <c r="V65" s="15">
        <f t="shared" si="69"/>
        <v>0</v>
      </c>
      <c r="W65" s="15">
        <f t="shared" si="70"/>
        <v>0</v>
      </c>
      <c r="X65" s="15">
        <f t="shared" si="71"/>
        <v>0</v>
      </c>
      <c r="Y65" s="15">
        <f t="shared" si="72"/>
        <v>0</v>
      </c>
      <c r="Z65" s="15">
        <f t="shared" si="73"/>
        <v>0</v>
      </c>
      <c r="AB65" s="67">
        <f t="shared" si="74"/>
        <v>0</v>
      </c>
      <c r="AC65" s="67">
        <f t="shared" si="75"/>
        <v>0</v>
      </c>
      <c r="AD65" s="67">
        <f t="shared" si="76"/>
        <v>0</v>
      </c>
      <c r="AE65" s="67">
        <f t="shared" si="77"/>
        <v>0</v>
      </c>
      <c r="AF65" s="67">
        <f t="shared" si="78"/>
        <v>0</v>
      </c>
      <c r="AG65" s="67">
        <f t="shared" si="79"/>
        <v>0</v>
      </c>
      <c r="AI65" s="78"/>
      <c r="AJ65" s="84"/>
      <c r="AK65" s="84"/>
      <c r="AL65" s="84"/>
      <c r="AM65" s="84"/>
      <c r="AN65" s="84"/>
      <c r="AO65" s="84"/>
      <c r="AP65" s="84"/>
      <c r="AQ65" s="84"/>
      <c r="AR65" s="84"/>
      <c r="AS65" s="84"/>
      <c r="AT65" s="84"/>
      <c r="AU65" s="84"/>
      <c r="AV65" s="84"/>
      <c r="AW65" s="84"/>
      <c r="AX65" s="84"/>
      <c r="AY65" s="84"/>
      <c r="AZ65" s="84"/>
    </row>
    <row r="66" spans="1:55" ht="14.7" customHeight="1" x14ac:dyDescent="0.3">
      <c r="A66" s="150"/>
      <c r="B66" s="9">
        <v>11</v>
      </c>
      <c r="C66" s="159"/>
      <c r="D66" s="160"/>
      <c r="E66" s="161"/>
      <c r="F66" s="159"/>
      <c r="G66" s="160"/>
      <c r="H66" s="161"/>
      <c r="I66" s="162"/>
      <c r="J66" s="163"/>
      <c r="K66" s="163"/>
      <c r="L66" s="163"/>
      <c r="M66" s="164"/>
      <c r="N66" s="164"/>
      <c r="O66" s="164"/>
      <c r="Q66" s="24"/>
      <c r="R66" s="24"/>
      <c r="U66" s="15">
        <f t="shared" si="68"/>
        <v>0</v>
      </c>
      <c r="V66" s="15">
        <f t="shared" si="69"/>
        <v>0</v>
      </c>
      <c r="W66" s="15">
        <f t="shared" si="70"/>
        <v>0</v>
      </c>
      <c r="X66" s="15">
        <f t="shared" si="71"/>
        <v>0</v>
      </c>
      <c r="Y66" s="15">
        <f t="shared" si="72"/>
        <v>0</v>
      </c>
      <c r="Z66" s="15">
        <f t="shared" si="73"/>
        <v>0</v>
      </c>
      <c r="AB66" s="67">
        <f t="shared" si="74"/>
        <v>0</v>
      </c>
      <c r="AC66" s="67">
        <f t="shared" si="75"/>
        <v>0</v>
      </c>
      <c r="AD66" s="67">
        <f t="shared" si="76"/>
        <v>0</v>
      </c>
      <c r="AE66" s="67">
        <f t="shared" si="77"/>
        <v>0</v>
      </c>
      <c r="AF66" s="67">
        <f t="shared" si="78"/>
        <v>0</v>
      </c>
      <c r="AG66" s="67">
        <f t="shared" si="79"/>
        <v>0</v>
      </c>
      <c r="AI66" s="78"/>
      <c r="AJ66" s="84"/>
      <c r="AK66" s="84"/>
      <c r="AL66" s="84"/>
      <c r="AM66" s="84"/>
      <c r="AN66" s="84"/>
      <c r="AO66" s="84"/>
      <c r="AP66" s="84"/>
      <c r="AQ66" s="84"/>
      <c r="AR66" s="84"/>
      <c r="AS66" s="84"/>
      <c r="AT66" s="84"/>
      <c r="AU66" s="84"/>
      <c r="AV66" s="84"/>
      <c r="AW66" s="84"/>
      <c r="AX66" s="84"/>
      <c r="AY66" s="84"/>
      <c r="AZ66" s="84"/>
    </row>
    <row r="67" spans="1:55" ht="14.7" customHeight="1" x14ac:dyDescent="0.3">
      <c r="A67" s="150"/>
      <c r="B67" s="9">
        <v>12</v>
      </c>
      <c r="C67" s="159"/>
      <c r="D67" s="160"/>
      <c r="E67" s="161"/>
      <c r="F67" s="159"/>
      <c r="G67" s="160"/>
      <c r="H67" s="161"/>
      <c r="I67" s="162"/>
      <c r="J67" s="163"/>
      <c r="K67" s="163"/>
      <c r="L67" s="163"/>
      <c r="M67" s="164"/>
      <c r="N67" s="164"/>
      <c r="O67" s="164"/>
      <c r="Q67" s="24"/>
      <c r="R67" s="24"/>
      <c r="U67" s="15">
        <f t="shared" si="68"/>
        <v>0</v>
      </c>
      <c r="V67" s="15">
        <f t="shared" si="69"/>
        <v>0</v>
      </c>
      <c r="W67" s="15">
        <f t="shared" si="70"/>
        <v>0</v>
      </c>
      <c r="X67" s="15">
        <f t="shared" si="71"/>
        <v>0</v>
      </c>
      <c r="Y67" s="15">
        <f t="shared" si="72"/>
        <v>0</v>
      </c>
      <c r="Z67" s="15">
        <f t="shared" si="73"/>
        <v>0</v>
      </c>
      <c r="AB67" s="67">
        <f t="shared" si="74"/>
        <v>0</v>
      </c>
      <c r="AC67" s="67">
        <f t="shared" si="75"/>
        <v>0</v>
      </c>
      <c r="AD67" s="67">
        <f t="shared" si="76"/>
        <v>0</v>
      </c>
      <c r="AE67" s="67">
        <f t="shared" si="77"/>
        <v>0</v>
      </c>
      <c r="AF67" s="67">
        <f t="shared" si="78"/>
        <v>0</v>
      </c>
      <c r="AG67" s="67">
        <f t="shared" si="79"/>
        <v>0</v>
      </c>
      <c r="AI67" s="78"/>
      <c r="AJ67" s="84"/>
      <c r="AK67" s="84"/>
      <c r="AL67" s="84"/>
      <c r="AM67" s="84"/>
      <c r="AN67" s="84"/>
      <c r="AO67" s="84"/>
      <c r="AP67" s="84"/>
      <c r="AQ67" s="84"/>
      <c r="AR67" s="84"/>
      <c r="AS67" s="84"/>
      <c r="AT67" s="84"/>
      <c r="AU67" s="84"/>
      <c r="AV67" s="84"/>
      <c r="AW67" s="84"/>
      <c r="AX67" s="84"/>
      <c r="AY67" s="84"/>
      <c r="AZ67" s="84"/>
    </row>
    <row r="68" spans="1:55" ht="14.7" customHeight="1" x14ac:dyDescent="0.3">
      <c r="A68" s="150"/>
      <c r="B68" s="9">
        <v>13</v>
      </c>
      <c r="C68" s="159"/>
      <c r="D68" s="160"/>
      <c r="E68" s="161"/>
      <c r="F68" s="159"/>
      <c r="G68" s="160"/>
      <c r="H68" s="161"/>
      <c r="I68" s="162"/>
      <c r="J68" s="163"/>
      <c r="K68" s="163"/>
      <c r="L68" s="163"/>
      <c r="M68" s="164"/>
      <c r="N68" s="164"/>
      <c r="O68" s="164"/>
      <c r="Q68" s="24"/>
      <c r="R68" s="24"/>
      <c r="U68" s="15">
        <f t="shared" si="68"/>
        <v>0</v>
      </c>
      <c r="V68" s="15">
        <f t="shared" si="69"/>
        <v>0</v>
      </c>
      <c r="W68" s="15">
        <f t="shared" si="70"/>
        <v>0</v>
      </c>
      <c r="X68" s="15">
        <f t="shared" si="71"/>
        <v>0</v>
      </c>
      <c r="Y68" s="15">
        <f t="shared" si="72"/>
        <v>0</v>
      </c>
      <c r="Z68" s="15">
        <f t="shared" si="73"/>
        <v>0</v>
      </c>
      <c r="AB68" s="67">
        <f t="shared" si="74"/>
        <v>0</v>
      </c>
      <c r="AC68" s="67">
        <f t="shared" si="75"/>
        <v>0</v>
      </c>
      <c r="AD68" s="67">
        <f t="shared" si="76"/>
        <v>0</v>
      </c>
      <c r="AE68" s="67">
        <f t="shared" si="77"/>
        <v>0</v>
      </c>
      <c r="AF68" s="67">
        <f t="shared" si="78"/>
        <v>0</v>
      </c>
      <c r="AG68" s="67">
        <f t="shared" si="79"/>
        <v>0</v>
      </c>
      <c r="AI68" s="78"/>
      <c r="AJ68" s="84"/>
      <c r="AK68" s="84"/>
      <c r="AL68" s="84"/>
      <c r="AM68" s="84"/>
      <c r="AN68" s="84"/>
      <c r="AO68" s="84"/>
      <c r="AP68" s="84"/>
      <c r="AQ68" s="84"/>
      <c r="AR68" s="84"/>
      <c r="AS68" s="84"/>
      <c r="AT68" s="84"/>
      <c r="AU68" s="84"/>
      <c r="AV68" s="84"/>
      <c r="AW68" s="84"/>
      <c r="AX68" s="84"/>
      <c r="AY68" s="84"/>
      <c r="AZ68" s="84"/>
    </row>
    <row r="69" spans="1:55" ht="14.7" customHeight="1" x14ac:dyDescent="0.3">
      <c r="A69" s="150"/>
      <c r="B69" s="9">
        <v>14</v>
      </c>
      <c r="C69" s="159"/>
      <c r="D69" s="160"/>
      <c r="E69" s="161"/>
      <c r="F69" s="159"/>
      <c r="G69" s="160"/>
      <c r="H69" s="161"/>
      <c r="I69" s="162"/>
      <c r="J69" s="163"/>
      <c r="K69" s="163"/>
      <c r="L69" s="163"/>
      <c r="M69" s="164"/>
      <c r="N69" s="164"/>
      <c r="O69" s="164"/>
      <c r="Q69" s="24"/>
      <c r="R69" s="24"/>
      <c r="U69" s="15">
        <f t="shared" si="68"/>
        <v>0</v>
      </c>
      <c r="V69" s="15">
        <f t="shared" si="69"/>
        <v>0</v>
      </c>
      <c r="W69" s="15">
        <f t="shared" si="70"/>
        <v>0</v>
      </c>
      <c r="X69" s="15">
        <f t="shared" si="71"/>
        <v>0</v>
      </c>
      <c r="Y69" s="15">
        <f t="shared" si="72"/>
        <v>0</v>
      </c>
      <c r="Z69" s="15">
        <f t="shared" si="73"/>
        <v>0</v>
      </c>
      <c r="AB69" s="67">
        <f t="shared" si="74"/>
        <v>0</v>
      </c>
      <c r="AC69" s="67">
        <f t="shared" si="75"/>
        <v>0</v>
      </c>
      <c r="AD69" s="67">
        <f t="shared" si="76"/>
        <v>0</v>
      </c>
      <c r="AE69" s="67">
        <f t="shared" si="77"/>
        <v>0</v>
      </c>
      <c r="AF69" s="67">
        <f t="shared" si="78"/>
        <v>0</v>
      </c>
      <c r="AG69" s="67">
        <f t="shared" si="79"/>
        <v>0</v>
      </c>
      <c r="AI69" s="78"/>
      <c r="AJ69" s="84"/>
      <c r="AK69" s="84"/>
      <c r="AL69" s="84"/>
      <c r="AM69" s="84"/>
      <c r="AN69" s="84"/>
      <c r="AO69" s="84"/>
      <c r="AP69" s="84"/>
      <c r="AQ69" s="84"/>
      <c r="AR69" s="84"/>
      <c r="AS69" s="84"/>
      <c r="AT69" s="84"/>
      <c r="AU69" s="84"/>
      <c r="AV69" s="84"/>
      <c r="AW69" s="84"/>
      <c r="AX69" s="84"/>
      <c r="AY69" s="84"/>
      <c r="AZ69" s="84"/>
    </row>
    <row r="70" spans="1:55" ht="14.7" customHeight="1" x14ac:dyDescent="0.3">
      <c r="A70" s="150"/>
      <c r="B70" s="9">
        <v>15</v>
      </c>
      <c r="C70" s="159"/>
      <c r="D70" s="160"/>
      <c r="E70" s="161"/>
      <c r="F70" s="159"/>
      <c r="G70" s="160"/>
      <c r="H70" s="161"/>
      <c r="I70" s="162"/>
      <c r="J70" s="163"/>
      <c r="K70" s="163"/>
      <c r="L70" s="163"/>
      <c r="M70" s="164"/>
      <c r="N70" s="164"/>
      <c r="O70" s="164"/>
      <c r="Q70" s="24"/>
      <c r="R70" s="24"/>
      <c r="U70" s="15">
        <f t="shared" si="68"/>
        <v>0</v>
      </c>
      <c r="V70" s="15">
        <f t="shared" si="69"/>
        <v>0</v>
      </c>
      <c r="W70" s="15">
        <f t="shared" si="70"/>
        <v>0</v>
      </c>
      <c r="X70" s="15">
        <f t="shared" si="71"/>
        <v>0</v>
      </c>
      <c r="Y70" s="15">
        <f t="shared" si="72"/>
        <v>0</v>
      </c>
      <c r="Z70" s="15">
        <f t="shared" si="73"/>
        <v>0</v>
      </c>
      <c r="AB70" s="67">
        <f t="shared" si="74"/>
        <v>0</v>
      </c>
      <c r="AC70" s="67">
        <f t="shared" si="75"/>
        <v>0</v>
      </c>
      <c r="AD70" s="67">
        <f t="shared" si="76"/>
        <v>0</v>
      </c>
      <c r="AE70" s="67">
        <f t="shared" si="77"/>
        <v>0</v>
      </c>
      <c r="AF70" s="67">
        <f t="shared" si="78"/>
        <v>0</v>
      </c>
      <c r="AG70" s="67">
        <f t="shared" si="79"/>
        <v>0</v>
      </c>
      <c r="AI70" s="78"/>
      <c r="AJ70" s="84"/>
      <c r="AK70" s="84"/>
      <c r="AL70" s="84"/>
      <c r="AM70" s="84"/>
      <c r="AN70" s="84"/>
      <c r="AO70" s="84"/>
      <c r="AP70" s="84"/>
      <c r="AQ70" s="84"/>
      <c r="AR70" s="84"/>
      <c r="AS70" s="84"/>
      <c r="AT70" s="84"/>
      <c r="AU70" s="84"/>
      <c r="AV70" s="84"/>
      <c r="AW70" s="84"/>
      <c r="AX70" s="84"/>
      <c r="AY70" s="84"/>
      <c r="AZ70" s="84"/>
    </row>
    <row r="71" spans="1:55" ht="14.7" customHeight="1" x14ac:dyDescent="0.3">
      <c r="A71" s="48"/>
      <c r="B71" s="5"/>
      <c r="C71" s="49"/>
      <c r="D71" s="29"/>
      <c r="E71" s="29"/>
      <c r="F71" s="49"/>
      <c r="G71" s="29"/>
      <c r="H71" s="29"/>
      <c r="I71" s="50"/>
      <c r="J71" s="145" t="s">
        <v>105</v>
      </c>
      <c r="K71" s="146"/>
      <c r="L71" s="146"/>
      <c r="M71" s="110"/>
      <c r="N71" s="29"/>
      <c r="O71" s="29"/>
      <c r="Q71" s="24"/>
      <c r="R71" s="24"/>
      <c r="AB71" s="67"/>
      <c r="AC71" s="67"/>
      <c r="AD71" s="67"/>
      <c r="AE71" s="67"/>
      <c r="AI71" s="78"/>
      <c r="AJ71" s="84"/>
      <c r="AK71" s="84"/>
      <c r="AL71" s="84"/>
      <c r="AM71" s="84"/>
      <c r="AN71" s="84"/>
      <c r="AO71" s="84"/>
      <c r="AP71" s="84"/>
      <c r="AQ71" s="84"/>
      <c r="AR71" s="84"/>
      <c r="AS71" s="84"/>
      <c r="AT71" s="84"/>
      <c r="AU71" s="84"/>
      <c r="AV71" s="84"/>
      <c r="AW71" s="84"/>
      <c r="AX71" s="84"/>
      <c r="AY71" s="84"/>
      <c r="AZ71" s="84"/>
    </row>
    <row r="72" spans="1:55" s="64" customFormat="1" ht="14.7" customHeight="1" x14ac:dyDescent="0.3">
      <c r="A72" s="80"/>
      <c r="B72" s="81"/>
      <c r="C72" s="147" t="s">
        <v>141</v>
      </c>
      <c r="D72" s="148"/>
      <c r="E72" s="148"/>
      <c r="F72" s="148"/>
      <c r="G72" s="148"/>
      <c r="H72" s="148"/>
      <c r="I72" s="148"/>
      <c r="J72" s="82"/>
      <c r="K72" s="82"/>
      <c r="L72" s="82"/>
      <c r="M72" s="82"/>
      <c r="N72" s="82"/>
      <c r="O72" s="82"/>
      <c r="Q72" s="70"/>
      <c r="R72" s="70"/>
      <c r="S72" s="69"/>
      <c r="T72" s="67"/>
      <c r="U72" s="67"/>
      <c r="V72" s="67"/>
      <c r="W72" s="67"/>
      <c r="X72" s="67"/>
      <c r="Y72" s="67"/>
      <c r="Z72" s="67"/>
      <c r="AA72" s="67"/>
      <c r="AB72" s="67"/>
      <c r="AC72" s="67"/>
      <c r="AD72" s="67"/>
      <c r="AE72" s="67"/>
      <c r="AF72" s="67"/>
      <c r="AG72" s="67"/>
      <c r="AH72" s="67"/>
      <c r="AI72" s="83"/>
      <c r="AJ72" s="84"/>
      <c r="AK72" s="84"/>
      <c r="AL72" s="84"/>
      <c r="AM72" s="84"/>
      <c r="AN72" s="84"/>
      <c r="AO72" s="84"/>
      <c r="AP72" s="84"/>
      <c r="AQ72" s="84"/>
      <c r="AR72" s="84"/>
      <c r="AS72" s="84"/>
      <c r="AT72" s="84"/>
      <c r="AU72" s="84"/>
      <c r="AV72" s="84"/>
      <c r="AW72" s="84"/>
      <c r="AX72" s="84"/>
      <c r="AY72" s="84"/>
      <c r="AZ72" s="84"/>
      <c r="BA72" s="67"/>
      <c r="BB72" s="67"/>
      <c r="BC72" s="67"/>
    </row>
    <row r="73" spans="1:55" s="64" customFormat="1" ht="5.0999999999999996" customHeight="1" x14ac:dyDescent="0.3">
      <c r="A73" s="19"/>
      <c r="B73" s="65"/>
      <c r="Q73" s="69"/>
      <c r="R73" s="69"/>
      <c r="S73" s="69"/>
      <c r="T73" s="67"/>
      <c r="U73" s="67"/>
      <c r="V73" s="67"/>
      <c r="W73" s="67"/>
      <c r="X73" s="67"/>
      <c r="Y73" s="67"/>
      <c r="Z73" s="67"/>
      <c r="AA73" s="67"/>
      <c r="AB73" s="67"/>
      <c r="AC73" s="67"/>
      <c r="AD73" s="67"/>
      <c r="AE73" s="67"/>
      <c r="AF73" s="67"/>
      <c r="AG73" s="67"/>
      <c r="AH73" s="67"/>
      <c r="AI73" s="78"/>
      <c r="AJ73" s="78"/>
      <c r="AK73" s="78"/>
      <c r="AL73" s="78"/>
      <c r="AM73" s="78"/>
      <c r="AN73" s="78"/>
      <c r="AO73" s="78"/>
      <c r="AP73" s="78"/>
      <c r="AQ73" s="78"/>
      <c r="AR73" s="78"/>
      <c r="AS73" s="78"/>
      <c r="AT73" s="78"/>
      <c r="AU73" s="78"/>
      <c r="AV73" s="78"/>
      <c r="AW73" s="78"/>
      <c r="AX73" s="78"/>
      <c r="AY73" s="78"/>
      <c r="AZ73" s="78"/>
      <c r="BA73" s="67"/>
      <c r="BB73" s="67"/>
      <c r="BC73" s="67"/>
    </row>
    <row r="74" spans="1:55" s="64" customFormat="1" ht="14.7" customHeight="1" x14ac:dyDescent="0.3">
      <c r="A74" s="80"/>
      <c r="B74" s="81"/>
      <c r="C74" s="159"/>
      <c r="D74" s="160"/>
      <c r="E74" s="160"/>
      <c r="F74" s="160"/>
      <c r="G74" s="160"/>
      <c r="H74" s="161"/>
      <c r="I74" s="74">
        <v>2030</v>
      </c>
      <c r="J74" s="163"/>
      <c r="K74" s="163"/>
      <c r="L74" s="163"/>
      <c r="M74" s="82"/>
      <c r="N74" s="82"/>
      <c r="O74" s="82"/>
      <c r="Q74" s="70"/>
      <c r="R74" s="70"/>
      <c r="S74" s="69"/>
      <c r="T74" s="67"/>
      <c r="U74" s="41">
        <f>J74</f>
        <v>0</v>
      </c>
      <c r="V74" s="67"/>
      <c r="W74" s="41">
        <f>K74</f>
        <v>0</v>
      </c>
      <c r="X74" s="67"/>
      <c r="Y74" s="41">
        <f>L74</f>
        <v>0</v>
      </c>
      <c r="Z74" s="67"/>
      <c r="AA74" s="67"/>
      <c r="AB74" s="67">
        <f t="shared" ref="AB74:AG75" si="84">IF(U74&lt;&gt;0,1,0)</f>
        <v>0</v>
      </c>
      <c r="AC74" s="67">
        <f t="shared" si="84"/>
        <v>0</v>
      </c>
      <c r="AD74" s="67">
        <f t="shared" si="84"/>
        <v>0</v>
      </c>
      <c r="AE74" s="67">
        <f t="shared" si="84"/>
        <v>0</v>
      </c>
      <c r="AF74" s="67">
        <f t="shared" si="84"/>
        <v>0</v>
      </c>
      <c r="AG74" s="67">
        <f t="shared" si="84"/>
        <v>0</v>
      </c>
      <c r="AH74" s="67"/>
      <c r="AI74" s="83"/>
      <c r="AJ74" s="84"/>
      <c r="AK74" s="84"/>
      <c r="AL74" s="84"/>
      <c r="AM74" s="84"/>
      <c r="AN74" s="84"/>
      <c r="AO74" s="84"/>
      <c r="AP74" s="84"/>
      <c r="AQ74" s="84"/>
      <c r="AR74" s="84"/>
      <c r="AS74" s="84"/>
      <c r="AT74" s="84"/>
      <c r="AU74" s="84"/>
      <c r="AV74" s="84"/>
      <c r="AW74" s="84"/>
      <c r="AX74" s="84"/>
      <c r="AY74" s="84"/>
      <c r="AZ74" s="84"/>
      <c r="BA74" s="67"/>
      <c r="BB74" s="67"/>
      <c r="BC74" s="67"/>
    </row>
    <row r="75" spans="1:55" s="64" customFormat="1" ht="14.7" customHeight="1" x14ac:dyDescent="0.3">
      <c r="A75" s="80"/>
      <c r="B75" s="81"/>
      <c r="C75" s="159"/>
      <c r="D75" s="160"/>
      <c r="E75" s="160"/>
      <c r="F75" s="160"/>
      <c r="G75" s="160"/>
      <c r="H75" s="161"/>
      <c r="I75" s="74">
        <v>2050</v>
      </c>
      <c r="J75" s="163"/>
      <c r="K75" s="163"/>
      <c r="L75" s="163"/>
      <c r="M75" s="82"/>
      <c r="N75" s="82"/>
      <c r="O75" s="82"/>
      <c r="Q75" s="70"/>
      <c r="R75" s="70"/>
      <c r="S75" s="69"/>
      <c r="T75" s="67"/>
      <c r="U75" s="67"/>
      <c r="V75" s="41">
        <f>J75</f>
        <v>0</v>
      </c>
      <c r="W75" s="67"/>
      <c r="X75" s="41">
        <f>K75</f>
        <v>0</v>
      </c>
      <c r="Y75" s="67"/>
      <c r="Z75" s="41">
        <f>L75</f>
        <v>0</v>
      </c>
      <c r="AA75" s="67"/>
      <c r="AB75" s="67">
        <f t="shared" si="84"/>
        <v>0</v>
      </c>
      <c r="AC75" s="67">
        <f t="shared" si="84"/>
        <v>0</v>
      </c>
      <c r="AD75" s="67">
        <f t="shared" si="84"/>
        <v>0</v>
      </c>
      <c r="AE75" s="67">
        <f t="shared" si="84"/>
        <v>0</v>
      </c>
      <c r="AF75" s="67">
        <f t="shared" si="84"/>
        <v>0</v>
      </c>
      <c r="AG75" s="67">
        <f t="shared" si="84"/>
        <v>0</v>
      </c>
      <c r="AH75" s="67"/>
      <c r="AI75" s="83"/>
      <c r="AJ75" s="84"/>
      <c r="AK75" s="84"/>
      <c r="AL75" s="84"/>
      <c r="AM75" s="84"/>
      <c r="AN75" s="84"/>
      <c r="AO75" s="84"/>
      <c r="AP75" s="84"/>
      <c r="AQ75" s="84"/>
      <c r="AR75" s="84"/>
      <c r="AS75" s="84"/>
      <c r="AT75" s="84"/>
      <c r="AU75" s="84"/>
      <c r="AV75" s="84"/>
      <c r="AW75" s="84"/>
      <c r="AX75" s="84"/>
      <c r="AY75" s="84"/>
      <c r="AZ75" s="84"/>
      <c r="BA75" s="67"/>
      <c r="BB75" s="67"/>
      <c r="BC75" s="67"/>
    </row>
    <row r="76" spans="1:55" s="64" customFormat="1" ht="14.7" customHeight="1" x14ac:dyDescent="0.3">
      <c r="A76" s="48"/>
      <c r="B76" s="5"/>
      <c r="C76" s="49"/>
      <c r="D76" s="29"/>
      <c r="E76" s="29"/>
      <c r="F76" s="49"/>
      <c r="G76" s="29"/>
      <c r="H76" s="29"/>
      <c r="I76" s="50"/>
      <c r="J76" s="145" t="s">
        <v>105</v>
      </c>
      <c r="K76" s="146"/>
      <c r="L76" s="146"/>
      <c r="M76" s="114"/>
      <c r="N76" s="29"/>
      <c r="O76" s="29"/>
      <c r="Q76" s="70"/>
      <c r="R76" s="70"/>
      <c r="S76" s="69"/>
      <c r="T76" s="13"/>
      <c r="U76" s="13">
        <f>SUM(U56:U75)</f>
        <v>0</v>
      </c>
      <c r="V76" s="13">
        <f t="shared" ref="V76" si="85">SUM(V56:V75)</f>
        <v>0</v>
      </c>
      <c r="W76" s="13">
        <f t="shared" ref="W76" si="86">SUM(W56:W75)</f>
        <v>0</v>
      </c>
      <c r="X76" s="13">
        <f t="shared" ref="X76" si="87">SUM(X56:X75)</f>
        <v>0</v>
      </c>
      <c r="Y76" s="13">
        <f t="shared" ref="Y76" si="88">SUM(Y56:Y75)</f>
        <v>0</v>
      </c>
      <c r="Z76" s="13">
        <f t="shared" ref="Z76" si="89">SUM(Z56:Z75)</f>
        <v>0</v>
      </c>
      <c r="AA76" s="67"/>
      <c r="AB76" s="67"/>
      <c r="AC76" s="67"/>
      <c r="AD76" s="67"/>
      <c r="AE76" s="67"/>
      <c r="AF76" s="67"/>
      <c r="AG76" s="67"/>
      <c r="AH76" s="67"/>
      <c r="AI76" s="83"/>
      <c r="AJ76" s="84"/>
      <c r="AK76" s="84"/>
      <c r="AL76" s="84"/>
      <c r="AM76" s="84"/>
      <c r="AN76" s="84"/>
      <c r="AO76" s="84"/>
      <c r="AP76" s="84"/>
      <c r="AQ76" s="84"/>
      <c r="AR76" s="84"/>
      <c r="AS76" s="84"/>
      <c r="AT76" s="84"/>
      <c r="AU76" s="84"/>
      <c r="AV76" s="84"/>
      <c r="AW76" s="84"/>
      <c r="AX76" s="84"/>
      <c r="AY76" s="84"/>
      <c r="AZ76" s="84"/>
      <c r="BA76" s="67"/>
      <c r="BB76" s="67"/>
      <c r="BC76" s="67"/>
    </row>
    <row r="77" spans="1:55" ht="14.7" customHeight="1" x14ac:dyDescent="0.3">
      <c r="A77" s="19"/>
      <c r="B77" s="1"/>
      <c r="J77" s="37"/>
      <c r="K77" s="37"/>
      <c r="L77" s="37"/>
      <c r="Q77" s="24"/>
      <c r="R77" s="24"/>
      <c r="AI77" s="78"/>
      <c r="AJ77" s="84"/>
      <c r="AK77" s="84"/>
      <c r="AL77" s="84"/>
      <c r="AM77" s="84"/>
      <c r="AN77" s="84"/>
      <c r="AO77" s="84"/>
      <c r="AP77" s="84"/>
      <c r="AQ77" s="84"/>
      <c r="AR77" s="84"/>
      <c r="AS77" s="84"/>
      <c r="AT77" s="84"/>
      <c r="AU77" s="84"/>
      <c r="AV77" s="84"/>
      <c r="AW77" s="84"/>
      <c r="AX77" s="84"/>
      <c r="AY77" s="84"/>
      <c r="AZ77" s="84"/>
    </row>
    <row r="78" spans="1:55" ht="14.7" customHeight="1" x14ac:dyDescent="0.3">
      <c r="A78" s="149" t="s">
        <v>68</v>
      </c>
      <c r="B78" s="9">
        <v>1</v>
      </c>
      <c r="C78" s="159"/>
      <c r="D78" s="160"/>
      <c r="E78" s="161"/>
      <c r="F78" s="159"/>
      <c r="G78" s="160"/>
      <c r="H78" s="161"/>
      <c r="I78" s="162"/>
      <c r="J78" s="163"/>
      <c r="K78" s="163"/>
      <c r="L78" s="163"/>
      <c r="M78" s="164"/>
      <c r="N78" s="164"/>
      <c r="O78" s="164"/>
      <c r="Q78" s="24"/>
      <c r="R78" s="24" t="s">
        <v>68</v>
      </c>
      <c r="U78" s="15">
        <f t="shared" ref="U78:U92" si="90">IF(I78=2030,J78,0)</f>
        <v>0</v>
      </c>
      <c r="V78" s="15">
        <f t="shared" ref="V78:V92" si="91">IF(I78=2050,J78,0)</f>
        <v>0</v>
      </c>
      <c r="W78" s="15">
        <f t="shared" ref="W78:W92" si="92">IF(I78=2030,K78,0)</f>
        <v>0</v>
      </c>
      <c r="X78" s="15">
        <f t="shared" ref="X78:X92" si="93">IF(I78=2050,K78,0)</f>
        <v>0</v>
      </c>
      <c r="Y78" s="15">
        <f t="shared" ref="Y78:Y92" si="94">IF(I78=2030,L78,0)</f>
        <v>0</v>
      </c>
      <c r="Z78" s="15">
        <f t="shared" ref="Z78:Z92" si="95">IF(I78=2050,L78,0)</f>
        <v>0</v>
      </c>
      <c r="AB78" s="67">
        <f t="shared" ref="AB78:AB92" si="96">IF(U78&lt;&gt;0,1,0)</f>
        <v>0</v>
      </c>
      <c r="AC78" s="67">
        <f t="shared" ref="AC78:AC92" si="97">IF(V78&lt;&gt;0,1,0)</f>
        <v>0</v>
      </c>
      <c r="AD78" s="67">
        <f t="shared" ref="AD78:AD92" si="98">IF(W78&lt;&gt;0,1,0)</f>
        <v>0</v>
      </c>
      <c r="AE78" s="67">
        <f t="shared" ref="AE78:AE92" si="99">IF(X78&lt;&gt;0,1,0)</f>
        <v>0</v>
      </c>
      <c r="AF78" s="67">
        <f t="shared" ref="AF78:AF92" si="100">IF(Y78&lt;&gt;0,1,0)</f>
        <v>0</v>
      </c>
      <c r="AG78" s="67">
        <f t="shared" ref="AG78:AG92" si="101">IF(Z78&lt;&gt;0,1,0)</f>
        <v>0</v>
      </c>
      <c r="AI78" s="78"/>
      <c r="AJ78" s="84"/>
      <c r="AK78" s="84"/>
      <c r="AL78" s="84"/>
      <c r="AM78" s="84"/>
      <c r="AN78" s="84"/>
      <c r="AO78" s="84"/>
      <c r="AP78" s="84"/>
      <c r="AQ78" s="84"/>
      <c r="AR78" s="84"/>
      <c r="AS78" s="84"/>
      <c r="AT78" s="84"/>
      <c r="AU78" s="84"/>
      <c r="AV78" s="84"/>
      <c r="AW78" s="84"/>
      <c r="AX78" s="84"/>
      <c r="AY78" s="84"/>
      <c r="AZ78" s="84"/>
    </row>
    <row r="79" spans="1:55" ht="14.7" customHeight="1" x14ac:dyDescent="0.3">
      <c r="A79" s="150"/>
      <c r="B79" s="9">
        <v>2</v>
      </c>
      <c r="C79" s="159"/>
      <c r="D79" s="160"/>
      <c r="E79" s="161"/>
      <c r="F79" s="159"/>
      <c r="G79" s="160"/>
      <c r="H79" s="161"/>
      <c r="I79" s="162"/>
      <c r="J79" s="163"/>
      <c r="K79" s="163"/>
      <c r="L79" s="163"/>
      <c r="M79" s="164"/>
      <c r="N79" s="164"/>
      <c r="O79" s="164"/>
      <c r="Q79" s="24"/>
      <c r="R79" s="24"/>
      <c r="U79" s="15">
        <f t="shared" si="90"/>
        <v>0</v>
      </c>
      <c r="V79" s="15">
        <f t="shared" si="91"/>
        <v>0</v>
      </c>
      <c r="W79" s="15">
        <f t="shared" si="92"/>
        <v>0</v>
      </c>
      <c r="X79" s="15">
        <f t="shared" si="93"/>
        <v>0</v>
      </c>
      <c r="Y79" s="15">
        <f t="shared" si="94"/>
        <v>0</v>
      </c>
      <c r="Z79" s="15">
        <f t="shared" si="95"/>
        <v>0</v>
      </c>
      <c r="AB79" s="67">
        <f t="shared" si="96"/>
        <v>0</v>
      </c>
      <c r="AC79" s="67">
        <f t="shared" si="97"/>
        <v>0</v>
      </c>
      <c r="AD79" s="67">
        <f t="shared" si="98"/>
        <v>0</v>
      </c>
      <c r="AE79" s="67">
        <f t="shared" si="99"/>
        <v>0</v>
      </c>
      <c r="AF79" s="67">
        <f t="shared" si="100"/>
        <v>0</v>
      </c>
      <c r="AG79" s="67">
        <f t="shared" si="101"/>
        <v>0</v>
      </c>
      <c r="AI79" s="83"/>
      <c r="AJ79" s="84"/>
      <c r="AK79" s="84"/>
      <c r="AL79" s="84"/>
      <c r="AM79" s="84"/>
      <c r="AN79" s="84"/>
      <c r="AO79" s="84"/>
      <c r="AP79" s="84"/>
      <c r="AQ79" s="84"/>
      <c r="AR79" s="84"/>
      <c r="AS79" s="84"/>
      <c r="AT79" s="84"/>
      <c r="AU79" s="84"/>
      <c r="AV79" s="84"/>
      <c r="AW79" s="84"/>
      <c r="AX79" s="84"/>
      <c r="AY79" s="84"/>
      <c r="AZ79" s="84"/>
    </row>
    <row r="80" spans="1:55" ht="14.7" customHeight="1" x14ac:dyDescent="0.3">
      <c r="A80" s="150"/>
      <c r="B80" s="9">
        <v>3</v>
      </c>
      <c r="C80" s="159"/>
      <c r="D80" s="160"/>
      <c r="E80" s="161"/>
      <c r="F80" s="159"/>
      <c r="G80" s="160"/>
      <c r="H80" s="161"/>
      <c r="I80" s="162"/>
      <c r="J80" s="163"/>
      <c r="K80" s="163"/>
      <c r="L80" s="163"/>
      <c r="M80" s="164"/>
      <c r="N80" s="164"/>
      <c r="O80" s="164"/>
      <c r="Q80" s="24"/>
      <c r="R80" s="24"/>
      <c r="U80" s="15">
        <f t="shared" si="90"/>
        <v>0</v>
      </c>
      <c r="V80" s="15">
        <f t="shared" si="91"/>
        <v>0</v>
      </c>
      <c r="W80" s="15">
        <f t="shared" si="92"/>
        <v>0</v>
      </c>
      <c r="X80" s="15">
        <f t="shared" si="93"/>
        <v>0</v>
      </c>
      <c r="Y80" s="15">
        <f t="shared" si="94"/>
        <v>0</v>
      </c>
      <c r="Z80" s="15">
        <f t="shared" si="95"/>
        <v>0</v>
      </c>
      <c r="AB80" s="67">
        <f t="shared" si="96"/>
        <v>0</v>
      </c>
      <c r="AC80" s="67">
        <f t="shared" si="97"/>
        <v>0</v>
      </c>
      <c r="AD80" s="67">
        <f t="shared" si="98"/>
        <v>0</v>
      </c>
      <c r="AE80" s="67">
        <f t="shared" si="99"/>
        <v>0</v>
      </c>
      <c r="AF80" s="67">
        <f t="shared" si="100"/>
        <v>0</v>
      </c>
      <c r="AG80" s="67">
        <f t="shared" si="101"/>
        <v>0</v>
      </c>
      <c r="AI80" s="83"/>
      <c r="AJ80" s="84"/>
      <c r="AK80" s="84"/>
      <c r="AL80" s="84"/>
      <c r="AM80" s="84"/>
      <c r="AN80" s="84"/>
      <c r="AO80" s="84"/>
      <c r="AP80" s="84"/>
      <c r="AQ80" s="84"/>
      <c r="AR80" s="84"/>
      <c r="AS80" s="84"/>
      <c r="AT80" s="84"/>
      <c r="AU80" s="84"/>
      <c r="AV80" s="84"/>
      <c r="AW80" s="84"/>
      <c r="AX80" s="84"/>
      <c r="AY80" s="84"/>
      <c r="AZ80" s="84"/>
    </row>
    <row r="81" spans="1:55" ht="14.7" customHeight="1" x14ac:dyDescent="0.3">
      <c r="A81" s="150"/>
      <c r="B81" s="9">
        <v>4</v>
      </c>
      <c r="C81" s="159"/>
      <c r="D81" s="160"/>
      <c r="E81" s="161"/>
      <c r="F81" s="159"/>
      <c r="G81" s="160"/>
      <c r="H81" s="161"/>
      <c r="I81" s="162"/>
      <c r="J81" s="163"/>
      <c r="K81" s="163"/>
      <c r="L81" s="163"/>
      <c r="M81" s="164"/>
      <c r="N81" s="164"/>
      <c r="O81" s="164"/>
      <c r="Q81" s="24"/>
      <c r="R81" s="24"/>
      <c r="U81" s="15">
        <f t="shared" si="90"/>
        <v>0</v>
      </c>
      <c r="V81" s="15">
        <f t="shared" si="91"/>
        <v>0</v>
      </c>
      <c r="W81" s="15">
        <f t="shared" si="92"/>
        <v>0</v>
      </c>
      <c r="X81" s="15">
        <f t="shared" si="93"/>
        <v>0</v>
      </c>
      <c r="Y81" s="15">
        <f t="shared" si="94"/>
        <v>0</v>
      </c>
      <c r="Z81" s="15">
        <f t="shared" si="95"/>
        <v>0</v>
      </c>
      <c r="AB81" s="67">
        <f t="shared" si="96"/>
        <v>0</v>
      </c>
      <c r="AC81" s="67">
        <f t="shared" si="97"/>
        <v>0</v>
      </c>
      <c r="AD81" s="67">
        <f t="shared" si="98"/>
        <v>0</v>
      </c>
      <c r="AE81" s="67">
        <f t="shared" si="99"/>
        <v>0</v>
      </c>
      <c r="AF81" s="67">
        <f t="shared" si="100"/>
        <v>0</v>
      </c>
      <c r="AG81" s="67">
        <f t="shared" si="101"/>
        <v>0</v>
      </c>
      <c r="AI81" s="83"/>
      <c r="AJ81" s="84"/>
      <c r="AK81" s="84"/>
      <c r="AL81" s="84"/>
      <c r="AM81" s="84"/>
      <c r="AN81" s="84"/>
      <c r="AO81" s="84"/>
      <c r="AP81" s="84"/>
      <c r="AQ81" s="84"/>
      <c r="AR81" s="84"/>
      <c r="AS81" s="84"/>
      <c r="AT81" s="84"/>
      <c r="AU81" s="84"/>
      <c r="AV81" s="84"/>
      <c r="AW81" s="84"/>
      <c r="AX81" s="84"/>
      <c r="AY81" s="84"/>
      <c r="AZ81" s="84"/>
    </row>
    <row r="82" spans="1:55" ht="14.7" customHeight="1" x14ac:dyDescent="0.3">
      <c r="A82" s="150"/>
      <c r="B82" s="9">
        <v>5</v>
      </c>
      <c r="C82" s="159"/>
      <c r="D82" s="160"/>
      <c r="E82" s="161"/>
      <c r="F82" s="159"/>
      <c r="G82" s="160"/>
      <c r="H82" s="161"/>
      <c r="I82" s="162"/>
      <c r="J82" s="163"/>
      <c r="K82" s="163"/>
      <c r="L82" s="163"/>
      <c r="M82" s="164"/>
      <c r="N82" s="164"/>
      <c r="O82" s="164"/>
      <c r="Q82" s="24"/>
      <c r="R82" s="24"/>
      <c r="U82" s="15">
        <f t="shared" si="90"/>
        <v>0</v>
      </c>
      <c r="V82" s="15">
        <f t="shared" si="91"/>
        <v>0</v>
      </c>
      <c r="W82" s="15">
        <f t="shared" si="92"/>
        <v>0</v>
      </c>
      <c r="X82" s="15">
        <f t="shared" si="93"/>
        <v>0</v>
      </c>
      <c r="Y82" s="15">
        <f t="shared" si="94"/>
        <v>0</v>
      </c>
      <c r="Z82" s="15">
        <f t="shared" si="95"/>
        <v>0</v>
      </c>
      <c r="AB82" s="67">
        <f t="shared" si="96"/>
        <v>0</v>
      </c>
      <c r="AC82" s="67">
        <f t="shared" si="97"/>
        <v>0</v>
      </c>
      <c r="AD82" s="67">
        <f t="shared" si="98"/>
        <v>0</v>
      </c>
      <c r="AE82" s="67">
        <f t="shared" si="99"/>
        <v>0</v>
      </c>
      <c r="AF82" s="67">
        <f t="shared" si="100"/>
        <v>0</v>
      </c>
      <c r="AG82" s="67">
        <f t="shared" si="101"/>
        <v>0</v>
      </c>
      <c r="AI82" s="83"/>
      <c r="AJ82" s="84"/>
      <c r="AK82" s="84"/>
      <c r="AL82" s="84"/>
      <c r="AM82" s="84"/>
      <c r="AN82" s="84"/>
      <c r="AO82" s="84"/>
      <c r="AP82" s="84"/>
      <c r="AQ82" s="84"/>
      <c r="AR82" s="84"/>
      <c r="AS82" s="84"/>
      <c r="AT82" s="84"/>
      <c r="AU82" s="84"/>
      <c r="AV82" s="84"/>
      <c r="AW82" s="84"/>
      <c r="AX82" s="84"/>
      <c r="AY82" s="84"/>
      <c r="AZ82" s="84"/>
    </row>
    <row r="83" spans="1:55" ht="14.7" customHeight="1" x14ac:dyDescent="0.3">
      <c r="A83" s="150"/>
      <c r="B83" s="9">
        <v>6</v>
      </c>
      <c r="C83" s="159"/>
      <c r="D83" s="160"/>
      <c r="E83" s="161"/>
      <c r="F83" s="159"/>
      <c r="G83" s="160"/>
      <c r="H83" s="161"/>
      <c r="I83" s="162"/>
      <c r="J83" s="163"/>
      <c r="K83" s="163"/>
      <c r="L83" s="163"/>
      <c r="M83" s="164"/>
      <c r="N83" s="164"/>
      <c r="O83" s="164"/>
      <c r="Q83" s="24"/>
      <c r="R83" s="24"/>
      <c r="U83" s="15">
        <f t="shared" si="90"/>
        <v>0</v>
      </c>
      <c r="V83" s="15">
        <f t="shared" si="91"/>
        <v>0</v>
      </c>
      <c r="W83" s="15">
        <f t="shared" si="92"/>
        <v>0</v>
      </c>
      <c r="X83" s="15">
        <f t="shared" si="93"/>
        <v>0</v>
      </c>
      <c r="Y83" s="15">
        <f t="shared" si="94"/>
        <v>0</v>
      </c>
      <c r="Z83" s="15">
        <f t="shared" si="95"/>
        <v>0</v>
      </c>
      <c r="AB83" s="67">
        <f t="shared" si="96"/>
        <v>0</v>
      </c>
      <c r="AC83" s="67">
        <f t="shared" si="97"/>
        <v>0</v>
      </c>
      <c r="AD83" s="67">
        <f t="shared" si="98"/>
        <v>0</v>
      </c>
      <c r="AE83" s="67">
        <f t="shared" si="99"/>
        <v>0</v>
      </c>
      <c r="AF83" s="67">
        <f t="shared" si="100"/>
        <v>0</v>
      </c>
      <c r="AG83" s="67">
        <f t="shared" si="101"/>
        <v>0</v>
      </c>
      <c r="AI83" s="78"/>
      <c r="AJ83" s="84"/>
      <c r="AK83" s="84"/>
      <c r="AL83" s="84"/>
      <c r="AM83" s="84"/>
      <c r="AN83" s="84"/>
      <c r="AO83" s="84"/>
      <c r="AP83" s="84"/>
      <c r="AQ83" s="84"/>
      <c r="AR83" s="84"/>
      <c r="AS83" s="84"/>
      <c r="AT83" s="84"/>
      <c r="AU83" s="84"/>
      <c r="AV83" s="84"/>
      <c r="AW83" s="84"/>
      <c r="AX83" s="84"/>
      <c r="AY83" s="84"/>
      <c r="AZ83" s="84"/>
    </row>
    <row r="84" spans="1:55" ht="14.7" customHeight="1" x14ac:dyDescent="0.3">
      <c r="A84" s="150"/>
      <c r="B84" s="9">
        <v>7</v>
      </c>
      <c r="C84" s="159"/>
      <c r="D84" s="160"/>
      <c r="E84" s="161"/>
      <c r="F84" s="159"/>
      <c r="G84" s="160"/>
      <c r="H84" s="161"/>
      <c r="I84" s="162"/>
      <c r="J84" s="163"/>
      <c r="K84" s="163"/>
      <c r="L84" s="163"/>
      <c r="M84" s="164"/>
      <c r="N84" s="164"/>
      <c r="O84" s="164"/>
      <c r="Q84" s="24"/>
      <c r="R84" s="24"/>
      <c r="U84" s="15">
        <f t="shared" si="90"/>
        <v>0</v>
      </c>
      <c r="V84" s="15">
        <f t="shared" si="91"/>
        <v>0</v>
      </c>
      <c r="W84" s="15">
        <f t="shared" si="92"/>
        <v>0</v>
      </c>
      <c r="X84" s="15">
        <f t="shared" si="93"/>
        <v>0</v>
      </c>
      <c r="Y84" s="15">
        <f t="shared" si="94"/>
        <v>0</v>
      </c>
      <c r="Z84" s="15">
        <f t="shared" si="95"/>
        <v>0</v>
      </c>
      <c r="AB84" s="67">
        <f t="shared" si="96"/>
        <v>0</v>
      </c>
      <c r="AC84" s="67">
        <f t="shared" si="97"/>
        <v>0</v>
      </c>
      <c r="AD84" s="67">
        <f t="shared" si="98"/>
        <v>0</v>
      </c>
      <c r="AE84" s="67">
        <f t="shared" si="99"/>
        <v>0</v>
      </c>
      <c r="AF84" s="67">
        <f t="shared" si="100"/>
        <v>0</v>
      </c>
      <c r="AG84" s="67">
        <f t="shared" si="101"/>
        <v>0</v>
      </c>
      <c r="AI84" s="78"/>
      <c r="AJ84" s="78"/>
      <c r="AK84" s="78"/>
      <c r="AL84" s="78"/>
      <c r="AM84" s="78"/>
      <c r="AN84" s="78"/>
      <c r="AO84" s="78"/>
      <c r="AP84" s="78"/>
      <c r="AQ84" s="78"/>
      <c r="AR84" s="78"/>
      <c r="AS84" s="78"/>
      <c r="AT84" s="78"/>
      <c r="AU84" s="78"/>
      <c r="AV84" s="78"/>
      <c r="AW84" s="78"/>
      <c r="AX84" s="78"/>
      <c r="AY84" s="78"/>
      <c r="AZ84" s="78"/>
    </row>
    <row r="85" spans="1:55" ht="14.7" customHeight="1" x14ac:dyDescent="0.3">
      <c r="A85" s="150"/>
      <c r="B85" s="9">
        <v>8</v>
      </c>
      <c r="C85" s="159"/>
      <c r="D85" s="160"/>
      <c r="E85" s="161"/>
      <c r="F85" s="159"/>
      <c r="G85" s="160"/>
      <c r="H85" s="161"/>
      <c r="I85" s="162"/>
      <c r="J85" s="163"/>
      <c r="K85" s="163"/>
      <c r="L85" s="163"/>
      <c r="M85" s="164"/>
      <c r="N85" s="164"/>
      <c r="O85" s="164"/>
      <c r="Q85" s="24"/>
      <c r="R85" s="24"/>
      <c r="U85" s="15">
        <f t="shared" si="90"/>
        <v>0</v>
      </c>
      <c r="V85" s="15">
        <f t="shared" si="91"/>
        <v>0</v>
      </c>
      <c r="W85" s="15">
        <f t="shared" si="92"/>
        <v>0</v>
      </c>
      <c r="X85" s="15">
        <f t="shared" si="93"/>
        <v>0</v>
      </c>
      <c r="Y85" s="15">
        <f t="shared" si="94"/>
        <v>0</v>
      </c>
      <c r="Z85" s="15">
        <f t="shared" si="95"/>
        <v>0</v>
      </c>
      <c r="AB85" s="67">
        <f t="shared" si="96"/>
        <v>0</v>
      </c>
      <c r="AC85" s="67">
        <f t="shared" si="97"/>
        <v>0</v>
      </c>
      <c r="AD85" s="67">
        <f t="shared" si="98"/>
        <v>0</v>
      </c>
      <c r="AE85" s="67">
        <f t="shared" si="99"/>
        <v>0</v>
      </c>
      <c r="AF85" s="67">
        <f t="shared" si="100"/>
        <v>0</v>
      </c>
      <c r="AG85" s="67">
        <f t="shared" si="101"/>
        <v>0</v>
      </c>
      <c r="AI85" s="78"/>
      <c r="AJ85" s="78"/>
      <c r="AK85" s="78"/>
      <c r="AL85" s="78"/>
      <c r="AM85" s="78"/>
      <c r="AN85" s="78"/>
      <c r="AO85" s="78"/>
      <c r="AP85" s="78"/>
      <c r="AQ85" s="78"/>
      <c r="AR85" s="78"/>
      <c r="AS85" s="78"/>
      <c r="AT85" s="78"/>
      <c r="AU85" s="78"/>
      <c r="AV85" s="78"/>
      <c r="AW85" s="78"/>
      <c r="AX85" s="78"/>
      <c r="AY85" s="78"/>
      <c r="AZ85" s="78"/>
    </row>
    <row r="86" spans="1:55" ht="14.7" customHeight="1" x14ac:dyDescent="0.3">
      <c r="A86" s="150"/>
      <c r="B86" s="9">
        <v>9</v>
      </c>
      <c r="C86" s="159"/>
      <c r="D86" s="160"/>
      <c r="E86" s="161"/>
      <c r="F86" s="159"/>
      <c r="G86" s="160"/>
      <c r="H86" s="161"/>
      <c r="I86" s="162"/>
      <c r="J86" s="163"/>
      <c r="K86" s="163"/>
      <c r="L86" s="163"/>
      <c r="M86" s="164"/>
      <c r="N86" s="164"/>
      <c r="O86" s="164"/>
      <c r="Q86" s="24"/>
      <c r="R86" s="24"/>
      <c r="U86" s="15">
        <f t="shared" si="90"/>
        <v>0</v>
      </c>
      <c r="V86" s="15">
        <f t="shared" si="91"/>
        <v>0</v>
      </c>
      <c r="W86" s="15">
        <f t="shared" si="92"/>
        <v>0</v>
      </c>
      <c r="X86" s="15">
        <f t="shared" si="93"/>
        <v>0</v>
      </c>
      <c r="Y86" s="15">
        <f t="shared" si="94"/>
        <v>0</v>
      </c>
      <c r="Z86" s="15">
        <f t="shared" si="95"/>
        <v>0</v>
      </c>
      <c r="AB86" s="67">
        <f t="shared" si="96"/>
        <v>0</v>
      </c>
      <c r="AC86" s="67">
        <f t="shared" si="97"/>
        <v>0</v>
      </c>
      <c r="AD86" s="67">
        <f t="shared" si="98"/>
        <v>0</v>
      </c>
      <c r="AE86" s="67">
        <f t="shared" si="99"/>
        <v>0</v>
      </c>
      <c r="AF86" s="67">
        <f t="shared" si="100"/>
        <v>0</v>
      </c>
      <c r="AG86" s="67">
        <f t="shared" si="101"/>
        <v>0</v>
      </c>
      <c r="AI86" s="78"/>
      <c r="AJ86" s="78"/>
      <c r="AK86" s="78"/>
      <c r="AL86" s="78"/>
      <c r="AM86" s="78"/>
      <c r="AN86" s="78"/>
      <c r="AO86" s="78"/>
      <c r="AP86" s="78"/>
      <c r="AQ86" s="78"/>
      <c r="AR86" s="78"/>
      <c r="AS86" s="78"/>
      <c r="AT86" s="78"/>
      <c r="AU86" s="78"/>
      <c r="AV86" s="78"/>
      <c r="AW86" s="78"/>
      <c r="AX86" s="78"/>
      <c r="AY86" s="78"/>
      <c r="AZ86" s="78"/>
    </row>
    <row r="87" spans="1:55" ht="14.7" customHeight="1" x14ac:dyDescent="0.3">
      <c r="A87" s="150"/>
      <c r="B87" s="9">
        <v>10</v>
      </c>
      <c r="C87" s="159"/>
      <c r="D87" s="160"/>
      <c r="E87" s="161"/>
      <c r="F87" s="159"/>
      <c r="G87" s="160"/>
      <c r="H87" s="161"/>
      <c r="I87" s="162"/>
      <c r="J87" s="163"/>
      <c r="K87" s="163"/>
      <c r="L87" s="163"/>
      <c r="M87" s="164"/>
      <c r="N87" s="164"/>
      <c r="O87" s="164"/>
      <c r="Q87" s="24"/>
      <c r="R87" s="24"/>
      <c r="U87" s="15">
        <f t="shared" si="90"/>
        <v>0</v>
      </c>
      <c r="V87" s="15">
        <f t="shared" si="91"/>
        <v>0</v>
      </c>
      <c r="W87" s="15">
        <f t="shared" si="92"/>
        <v>0</v>
      </c>
      <c r="X87" s="15">
        <f t="shared" si="93"/>
        <v>0</v>
      </c>
      <c r="Y87" s="15">
        <f t="shared" si="94"/>
        <v>0</v>
      </c>
      <c r="Z87" s="15">
        <f t="shared" si="95"/>
        <v>0</v>
      </c>
      <c r="AB87" s="67">
        <f t="shared" si="96"/>
        <v>0</v>
      </c>
      <c r="AC87" s="67">
        <f t="shared" si="97"/>
        <v>0</v>
      </c>
      <c r="AD87" s="67">
        <f t="shared" si="98"/>
        <v>0</v>
      </c>
      <c r="AE87" s="67">
        <f t="shared" si="99"/>
        <v>0</v>
      </c>
      <c r="AF87" s="67">
        <f t="shared" si="100"/>
        <v>0</v>
      </c>
      <c r="AG87" s="67">
        <f t="shared" si="101"/>
        <v>0</v>
      </c>
      <c r="AI87" s="78"/>
      <c r="AJ87" s="78"/>
      <c r="AK87" s="78"/>
      <c r="AL87" s="78"/>
      <c r="AM87" s="78"/>
      <c r="AN87" s="78"/>
      <c r="AO87" s="78"/>
      <c r="AP87" s="78"/>
      <c r="AQ87" s="78"/>
      <c r="AR87" s="78"/>
      <c r="AS87" s="78"/>
      <c r="AT87" s="78"/>
      <c r="AU87" s="78"/>
      <c r="AV87" s="78"/>
      <c r="AW87" s="78"/>
      <c r="AX87" s="78"/>
      <c r="AY87" s="78"/>
      <c r="AZ87" s="78"/>
    </row>
    <row r="88" spans="1:55" ht="14.7" customHeight="1" x14ac:dyDescent="0.3">
      <c r="A88" s="150"/>
      <c r="B88" s="9">
        <v>11</v>
      </c>
      <c r="C88" s="159"/>
      <c r="D88" s="160"/>
      <c r="E88" s="161"/>
      <c r="F88" s="159"/>
      <c r="G88" s="160"/>
      <c r="H88" s="161"/>
      <c r="I88" s="162"/>
      <c r="J88" s="163"/>
      <c r="K88" s="163"/>
      <c r="L88" s="163"/>
      <c r="M88" s="164"/>
      <c r="N88" s="164"/>
      <c r="O88" s="164"/>
      <c r="Q88" s="24"/>
      <c r="R88" s="24"/>
      <c r="U88" s="15">
        <f t="shared" si="90"/>
        <v>0</v>
      </c>
      <c r="V88" s="15">
        <f t="shared" si="91"/>
        <v>0</v>
      </c>
      <c r="W88" s="15">
        <f t="shared" si="92"/>
        <v>0</v>
      </c>
      <c r="X88" s="15">
        <f t="shared" si="93"/>
        <v>0</v>
      </c>
      <c r="Y88" s="15">
        <f t="shared" si="94"/>
        <v>0</v>
      </c>
      <c r="Z88" s="15">
        <f t="shared" si="95"/>
        <v>0</v>
      </c>
      <c r="AB88" s="67">
        <f t="shared" si="96"/>
        <v>0</v>
      </c>
      <c r="AC88" s="67">
        <f t="shared" si="97"/>
        <v>0</v>
      </c>
      <c r="AD88" s="67">
        <f t="shared" si="98"/>
        <v>0</v>
      </c>
      <c r="AE88" s="67">
        <f t="shared" si="99"/>
        <v>0</v>
      </c>
      <c r="AF88" s="67">
        <f t="shared" si="100"/>
        <v>0</v>
      </c>
      <c r="AG88" s="67">
        <f t="shared" si="101"/>
        <v>0</v>
      </c>
      <c r="AI88" s="78"/>
      <c r="AJ88" s="78"/>
      <c r="AK88" s="78"/>
      <c r="AL88" s="78"/>
      <c r="AM88" s="78"/>
      <c r="AN88" s="78"/>
      <c r="AO88" s="78"/>
      <c r="AP88" s="78"/>
      <c r="AQ88" s="78"/>
      <c r="AR88" s="78"/>
      <c r="AS88" s="78"/>
      <c r="AT88" s="78"/>
      <c r="AU88" s="78"/>
      <c r="AV88" s="78"/>
      <c r="AW88" s="78"/>
      <c r="AX88" s="78"/>
      <c r="AY88" s="78"/>
      <c r="AZ88" s="78"/>
    </row>
    <row r="89" spans="1:55" ht="14.7" customHeight="1" x14ac:dyDescent="0.3">
      <c r="A89" s="150"/>
      <c r="B89" s="9">
        <v>12</v>
      </c>
      <c r="C89" s="159"/>
      <c r="D89" s="160"/>
      <c r="E89" s="161"/>
      <c r="F89" s="159"/>
      <c r="G89" s="160"/>
      <c r="H89" s="161"/>
      <c r="I89" s="162"/>
      <c r="J89" s="163"/>
      <c r="K89" s="163"/>
      <c r="L89" s="163"/>
      <c r="M89" s="164"/>
      <c r="N89" s="164"/>
      <c r="O89" s="164"/>
      <c r="Q89" s="24"/>
      <c r="R89" s="24"/>
      <c r="U89" s="15">
        <f t="shared" si="90"/>
        <v>0</v>
      </c>
      <c r="V89" s="15">
        <f t="shared" si="91"/>
        <v>0</v>
      </c>
      <c r="W89" s="15">
        <f t="shared" si="92"/>
        <v>0</v>
      </c>
      <c r="X89" s="15">
        <f t="shared" si="93"/>
        <v>0</v>
      </c>
      <c r="Y89" s="15">
        <f t="shared" si="94"/>
        <v>0</v>
      </c>
      <c r="Z89" s="15">
        <f t="shared" si="95"/>
        <v>0</v>
      </c>
      <c r="AB89" s="67">
        <f t="shared" si="96"/>
        <v>0</v>
      </c>
      <c r="AC89" s="67">
        <f t="shared" si="97"/>
        <v>0</v>
      </c>
      <c r="AD89" s="67">
        <f t="shared" si="98"/>
        <v>0</v>
      </c>
      <c r="AE89" s="67">
        <f t="shared" si="99"/>
        <v>0</v>
      </c>
      <c r="AF89" s="67">
        <f t="shared" si="100"/>
        <v>0</v>
      </c>
      <c r="AG89" s="67">
        <f t="shared" si="101"/>
        <v>0</v>
      </c>
      <c r="AI89" s="78"/>
      <c r="AJ89" s="78"/>
      <c r="AK89" s="78"/>
      <c r="AL89" s="78"/>
      <c r="AM89" s="78"/>
      <c r="AN89" s="78"/>
      <c r="AO89" s="78"/>
      <c r="AP89" s="78"/>
      <c r="AQ89" s="78"/>
      <c r="AR89" s="78"/>
      <c r="AS89" s="78"/>
      <c r="AT89" s="78"/>
      <c r="AU89" s="78"/>
      <c r="AV89" s="78"/>
      <c r="AW89" s="78"/>
      <c r="AX89" s="78"/>
      <c r="AY89" s="78"/>
      <c r="AZ89" s="78"/>
    </row>
    <row r="90" spans="1:55" ht="14.7" customHeight="1" x14ac:dyDescent="0.3">
      <c r="A90" s="150"/>
      <c r="B90" s="9">
        <v>13</v>
      </c>
      <c r="C90" s="159"/>
      <c r="D90" s="160"/>
      <c r="E90" s="161"/>
      <c r="F90" s="159"/>
      <c r="G90" s="160"/>
      <c r="H90" s="161"/>
      <c r="I90" s="162"/>
      <c r="J90" s="163"/>
      <c r="K90" s="163"/>
      <c r="L90" s="163"/>
      <c r="M90" s="164"/>
      <c r="N90" s="164"/>
      <c r="O90" s="164"/>
      <c r="Q90" s="24"/>
      <c r="R90" s="24"/>
      <c r="U90" s="15">
        <f t="shared" si="90"/>
        <v>0</v>
      </c>
      <c r="V90" s="15">
        <f t="shared" si="91"/>
        <v>0</v>
      </c>
      <c r="W90" s="15">
        <f t="shared" si="92"/>
        <v>0</v>
      </c>
      <c r="X90" s="15">
        <f t="shared" si="93"/>
        <v>0</v>
      </c>
      <c r="Y90" s="15">
        <f t="shared" si="94"/>
        <v>0</v>
      </c>
      <c r="Z90" s="15">
        <f t="shared" si="95"/>
        <v>0</v>
      </c>
      <c r="AB90" s="67">
        <f t="shared" si="96"/>
        <v>0</v>
      </c>
      <c r="AC90" s="67">
        <f t="shared" si="97"/>
        <v>0</v>
      </c>
      <c r="AD90" s="67">
        <f t="shared" si="98"/>
        <v>0</v>
      </c>
      <c r="AE90" s="67">
        <f t="shared" si="99"/>
        <v>0</v>
      </c>
      <c r="AF90" s="67">
        <f t="shared" si="100"/>
        <v>0</v>
      </c>
      <c r="AG90" s="67">
        <f t="shared" si="101"/>
        <v>0</v>
      </c>
      <c r="AI90" s="78"/>
      <c r="AJ90" s="78"/>
      <c r="AK90" s="78"/>
      <c r="AL90" s="78"/>
      <c r="AM90" s="78"/>
      <c r="AN90" s="78"/>
      <c r="AO90" s="78"/>
      <c r="AP90" s="78"/>
      <c r="AQ90" s="78"/>
      <c r="AR90" s="78"/>
      <c r="AS90" s="78"/>
      <c r="AT90" s="78"/>
      <c r="AU90" s="78"/>
      <c r="AV90" s="78"/>
      <c r="AW90" s="78"/>
      <c r="AX90" s="78"/>
      <c r="AY90" s="78"/>
      <c r="AZ90" s="78"/>
    </row>
    <row r="91" spans="1:55" ht="14.7" customHeight="1" x14ac:dyDescent="0.3">
      <c r="A91" s="150"/>
      <c r="B91" s="9">
        <v>14</v>
      </c>
      <c r="C91" s="159"/>
      <c r="D91" s="160"/>
      <c r="E91" s="161"/>
      <c r="F91" s="159"/>
      <c r="G91" s="160"/>
      <c r="H91" s="161"/>
      <c r="I91" s="162"/>
      <c r="J91" s="163"/>
      <c r="K91" s="163"/>
      <c r="L91" s="163"/>
      <c r="M91" s="164"/>
      <c r="N91" s="164"/>
      <c r="O91" s="164"/>
      <c r="Q91" s="24"/>
      <c r="R91" s="24"/>
      <c r="U91" s="15">
        <f t="shared" si="90"/>
        <v>0</v>
      </c>
      <c r="V91" s="15">
        <f t="shared" si="91"/>
        <v>0</v>
      </c>
      <c r="W91" s="15">
        <f t="shared" si="92"/>
        <v>0</v>
      </c>
      <c r="X91" s="15">
        <f t="shared" si="93"/>
        <v>0</v>
      </c>
      <c r="Y91" s="15">
        <f t="shared" si="94"/>
        <v>0</v>
      </c>
      <c r="Z91" s="15">
        <f t="shared" si="95"/>
        <v>0</v>
      </c>
      <c r="AB91" s="67">
        <f t="shared" si="96"/>
        <v>0</v>
      </c>
      <c r="AC91" s="67">
        <f t="shared" si="97"/>
        <v>0</v>
      </c>
      <c r="AD91" s="67">
        <f t="shared" si="98"/>
        <v>0</v>
      </c>
      <c r="AE91" s="67">
        <f t="shared" si="99"/>
        <v>0</v>
      </c>
      <c r="AF91" s="67">
        <f t="shared" si="100"/>
        <v>0</v>
      </c>
      <c r="AG91" s="67">
        <f t="shared" si="101"/>
        <v>0</v>
      </c>
      <c r="AI91" s="78"/>
      <c r="AJ91" s="78"/>
      <c r="AK91" s="78"/>
      <c r="AL91" s="78"/>
      <c r="AM91" s="78"/>
      <c r="AN91" s="78"/>
      <c r="AO91" s="78"/>
      <c r="AP91" s="78"/>
      <c r="AQ91" s="78"/>
      <c r="AR91" s="78"/>
      <c r="AS91" s="78"/>
      <c r="AT91" s="78"/>
      <c r="AU91" s="78"/>
      <c r="AV91" s="78"/>
      <c r="AW91" s="78"/>
      <c r="AX91" s="78"/>
      <c r="AY91" s="78"/>
      <c r="AZ91" s="78"/>
    </row>
    <row r="92" spans="1:55" ht="14.7" customHeight="1" x14ac:dyDescent="0.3">
      <c r="A92" s="150"/>
      <c r="B92" s="9">
        <v>15</v>
      </c>
      <c r="C92" s="159"/>
      <c r="D92" s="160"/>
      <c r="E92" s="161"/>
      <c r="F92" s="159"/>
      <c r="G92" s="160"/>
      <c r="H92" s="161"/>
      <c r="I92" s="162"/>
      <c r="J92" s="163"/>
      <c r="K92" s="163"/>
      <c r="L92" s="163"/>
      <c r="M92" s="164"/>
      <c r="N92" s="164"/>
      <c r="O92" s="164"/>
      <c r="Q92" s="24"/>
      <c r="R92" s="24"/>
      <c r="U92" s="15">
        <f t="shared" si="90"/>
        <v>0</v>
      </c>
      <c r="V92" s="15">
        <f t="shared" si="91"/>
        <v>0</v>
      </c>
      <c r="W92" s="15">
        <f t="shared" si="92"/>
        <v>0</v>
      </c>
      <c r="X92" s="15">
        <f t="shared" si="93"/>
        <v>0</v>
      </c>
      <c r="Y92" s="15">
        <f t="shared" si="94"/>
        <v>0</v>
      </c>
      <c r="Z92" s="15">
        <f t="shared" si="95"/>
        <v>0</v>
      </c>
      <c r="AB92" s="67">
        <f t="shared" si="96"/>
        <v>0</v>
      </c>
      <c r="AC92" s="67">
        <f t="shared" si="97"/>
        <v>0</v>
      </c>
      <c r="AD92" s="67">
        <f t="shared" si="98"/>
        <v>0</v>
      </c>
      <c r="AE92" s="67">
        <f t="shared" si="99"/>
        <v>0</v>
      </c>
      <c r="AF92" s="67">
        <f t="shared" si="100"/>
        <v>0</v>
      </c>
      <c r="AG92" s="67">
        <f t="shared" si="101"/>
        <v>0</v>
      </c>
      <c r="AI92" s="78"/>
      <c r="AJ92" s="78"/>
      <c r="AK92" s="78"/>
      <c r="AL92" s="78"/>
      <c r="AM92" s="78"/>
      <c r="AN92" s="78"/>
      <c r="AO92" s="78"/>
      <c r="AP92" s="78"/>
      <c r="AQ92" s="78"/>
      <c r="AR92" s="78"/>
      <c r="AS92" s="78"/>
      <c r="AT92" s="78"/>
      <c r="AU92" s="78"/>
      <c r="AV92" s="78"/>
      <c r="AW92" s="78"/>
      <c r="AX92" s="78"/>
      <c r="AY92" s="78"/>
      <c r="AZ92" s="78"/>
    </row>
    <row r="93" spans="1:55" ht="14.7" customHeight="1" x14ac:dyDescent="0.3">
      <c r="A93" s="48"/>
      <c r="B93" s="5"/>
      <c r="C93" s="49"/>
      <c r="D93" s="29"/>
      <c r="E93" s="29"/>
      <c r="F93" s="49"/>
      <c r="G93" s="29"/>
      <c r="H93" s="29"/>
      <c r="I93" s="50"/>
      <c r="J93" s="145" t="s">
        <v>105</v>
      </c>
      <c r="K93" s="146"/>
      <c r="L93" s="146"/>
      <c r="M93" s="110"/>
      <c r="N93" s="29"/>
      <c r="O93" s="29"/>
      <c r="Q93" s="24"/>
      <c r="R93" s="24"/>
      <c r="AB93" s="67"/>
      <c r="AC93" s="67"/>
      <c r="AD93" s="67"/>
      <c r="AE93" s="67"/>
      <c r="AI93" s="78"/>
      <c r="AJ93" s="84"/>
      <c r="AK93" s="84"/>
      <c r="AL93" s="84"/>
      <c r="AM93" s="84"/>
      <c r="AN93" s="84"/>
      <c r="AO93" s="84"/>
      <c r="AP93" s="84"/>
      <c r="AQ93" s="84"/>
      <c r="AR93" s="84"/>
      <c r="AS93" s="84"/>
      <c r="AT93" s="84"/>
      <c r="AU93" s="84"/>
      <c r="AV93" s="84"/>
      <c r="AW93" s="84"/>
      <c r="AX93" s="84"/>
      <c r="AY93" s="84"/>
      <c r="AZ93" s="84"/>
    </row>
    <row r="94" spans="1:55" s="64" customFormat="1" ht="14.7" customHeight="1" x14ac:dyDescent="0.3">
      <c r="A94" s="80"/>
      <c r="B94" s="81"/>
      <c r="C94" s="147" t="s">
        <v>141</v>
      </c>
      <c r="D94" s="148"/>
      <c r="E94" s="148"/>
      <c r="F94" s="148"/>
      <c r="G94" s="148"/>
      <c r="H94" s="148"/>
      <c r="I94" s="148"/>
      <c r="J94" s="82"/>
      <c r="K94" s="82"/>
      <c r="L94" s="82"/>
      <c r="M94" s="82"/>
      <c r="N94" s="82"/>
      <c r="O94" s="82"/>
      <c r="Q94" s="70"/>
      <c r="R94" s="70"/>
      <c r="S94" s="69"/>
      <c r="T94" s="67"/>
      <c r="U94" s="67"/>
      <c r="V94" s="67"/>
      <c r="W94" s="67"/>
      <c r="X94" s="67"/>
      <c r="Y94" s="67"/>
      <c r="Z94" s="67"/>
      <c r="AA94" s="67"/>
      <c r="AB94" s="67"/>
      <c r="AC94" s="67"/>
      <c r="AD94" s="67"/>
      <c r="AE94" s="67"/>
      <c r="AF94" s="67"/>
      <c r="AG94" s="67"/>
      <c r="AH94" s="67"/>
      <c r="AI94" s="83"/>
      <c r="AJ94" s="84"/>
      <c r="AK94" s="84"/>
      <c r="AL94" s="84"/>
      <c r="AM94" s="84"/>
      <c r="AN94" s="84"/>
      <c r="AO94" s="84"/>
      <c r="AP94" s="84"/>
      <c r="AQ94" s="84"/>
      <c r="AR94" s="84"/>
      <c r="AS94" s="84"/>
      <c r="AT94" s="84"/>
      <c r="AU94" s="84"/>
      <c r="AV94" s="84"/>
      <c r="AW94" s="84"/>
      <c r="AX94" s="84"/>
      <c r="AY94" s="84"/>
      <c r="AZ94" s="84"/>
      <c r="BA94" s="67"/>
      <c r="BB94" s="67"/>
      <c r="BC94" s="67"/>
    </row>
    <row r="95" spans="1:55" s="64" customFormat="1" ht="5.0999999999999996" customHeight="1" x14ac:dyDescent="0.3">
      <c r="A95" s="19"/>
      <c r="B95" s="65"/>
      <c r="Q95" s="69"/>
      <c r="R95" s="69"/>
      <c r="S95" s="69"/>
      <c r="T95" s="67"/>
      <c r="U95" s="67"/>
      <c r="V95" s="67"/>
      <c r="W95" s="67"/>
      <c r="X95" s="67"/>
      <c r="Y95" s="67"/>
      <c r="Z95" s="67"/>
      <c r="AA95" s="67"/>
      <c r="AB95" s="67"/>
      <c r="AC95" s="67"/>
      <c r="AD95" s="67"/>
      <c r="AE95" s="67"/>
      <c r="AF95" s="67"/>
      <c r="AG95" s="67"/>
      <c r="AH95" s="67"/>
      <c r="AI95" s="78"/>
      <c r="AJ95" s="78"/>
      <c r="AK95" s="78"/>
      <c r="AL95" s="78"/>
      <c r="AM95" s="78"/>
      <c r="AN95" s="78"/>
      <c r="AO95" s="78"/>
      <c r="AP95" s="78"/>
      <c r="AQ95" s="78"/>
      <c r="AR95" s="78"/>
      <c r="AS95" s="78"/>
      <c r="AT95" s="78"/>
      <c r="AU95" s="78"/>
      <c r="AV95" s="78"/>
      <c r="AW95" s="78"/>
      <c r="AX95" s="78"/>
      <c r="AY95" s="78"/>
      <c r="AZ95" s="78"/>
      <c r="BA95" s="67"/>
      <c r="BB95" s="67"/>
      <c r="BC95" s="67"/>
    </row>
    <row r="96" spans="1:55" s="64" customFormat="1" ht="14.7" customHeight="1" x14ac:dyDescent="0.3">
      <c r="A96" s="80"/>
      <c r="B96" s="81"/>
      <c r="C96" s="159"/>
      <c r="D96" s="160"/>
      <c r="E96" s="160"/>
      <c r="F96" s="160"/>
      <c r="G96" s="160"/>
      <c r="H96" s="161"/>
      <c r="I96" s="74">
        <v>2030</v>
      </c>
      <c r="J96" s="163"/>
      <c r="K96" s="163"/>
      <c r="L96" s="163"/>
      <c r="M96" s="82"/>
      <c r="N96" s="82"/>
      <c r="O96" s="82"/>
      <c r="Q96" s="70"/>
      <c r="R96" s="70"/>
      <c r="S96" s="69"/>
      <c r="T96" s="67"/>
      <c r="U96" s="41">
        <f>J96</f>
        <v>0</v>
      </c>
      <c r="V96" s="67"/>
      <c r="W96" s="41">
        <f>K96</f>
        <v>0</v>
      </c>
      <c r="X96" s="67"/>
      <c r="Y96" s="41">
        <f>L96</f>
        <v>0</v>
      </c>
      <c r="Z96" s="67"/>
      <c r="AA96" s="67"/>
      <c r="AB96" s="67">
        <f t="shared" ref="AB96:AG97" si="102">IF(U96&lt;&gt;0,1,0)</f>
        <v>0</v>
      </c>
      <c r="AC96" s="67">
        <f t="shared" si="102"/>
        <v>0</v>
      </c>
      <c r="AD96" s="67">
        <f t="shared" si="102"/>
        <v>0</v>
      </c>
      <c r="AE96" s="67">
        <f t="shared" si="102"/>
        <v>0</v>
      </c>
      <c r="AF96" s="67">
        <f t="shared" si="102"/>
        <v>0</v>
      </c>
      <c r="AG96" s="67">
        <f t="shared" si="102"/>
        <v>0</v>
      </c>
      <c r="AH96" s="67"/>
      <c r="AI96" s="83"/>
      <c r="AJ96" s="84"/>
      <c r="AK96" s="84"/>
      <c r="AL96" s="84"/>
      <c r="AM96" s="84"/>
      <c r="AN96" s="84"/>
      <c r="AO96" s="84"/>
      <c r="AP96" s="84"/>
      <c r="AQ96" s="84"/>
      <c r="AR96" s="84"/>
      <c r="AS96" s="84"/>
      <c r="AT96" s="84"/>
      <c r="AU96" s="84"/>
      <c r="AV96" s="84"/>
      <c r="AW96" s="84"/>
      <c r="AX96" s="84"/>
      <c r="AY96" s="84"/>
      <c r="AZ96" s="84"/>
      <c r="BA96" s="67"/>
      <c r="BB96" s="67"/>
      <c r="BC96" s="67"/>
    </row>
    <row r="97" spans="1:55" s="64" customFormat="1" ht="14.7" customHeight="1" x14ac:dyDescent="0.3">
      <c r="A97" s="80"/>
      <c r="B97" s="81"/>
      <c r="C97" s="159"/>
      <c r="D97" s="160"/>
      <c r="E97" s="160"/>
      <c r="F97" s="160"/>
      <c r="G97" s="160"/>
      <c r="H97" s="161"/>
      <c r="I97" s="74">
        <v>2050</v>
      </c>
      <c r="J97" s="163"/>
      <c r="K97" s="163"/>
      <c r="L97" s="163"/>
      <c r="M97" s="82"/>
      <c r="N97" s="82"/>
      <c r="O97" s="82"/>
      <c r="Q97" s="70"/>
      <c r="R97" s="70"/>
      <c r="S97" s="69"/>
      <c r="T97" s="67"/>
      <c r="U97" s="67"/>
      <c r="V97" s="41">
        <f>J97</f>
        <v>0</v>
      </c>
      <c r="W97" s="67"/>
      <c r="X97" s="41">
        <f>K97</f>
        <v>0</v>
      </c>
      <c r="Y97" s="67"/>
      <c r="Z97" s="41">
        <f>L97</f>
        <v>0</v>
      </c>
      <c r="AA97" s="67"/>
      <c r="AB97" s="67">
        <f t="shared" si="102"/>
        <v>0</v>
      </c>
      <c r="AC97" s="67">
        <f t="shared" si="102"/>
        <v>0</v>
      </c>
      <c r="AD97" s="67">
        <f t="shared" si="102"/>
        <v>0</v>
      </c>
      <c r="AE97" s="67">
        <f t="shared" si="102"/>
        <v>0</v>
      </c>
      <c r="AF97" s="67">
        <f t="shared" si="102"/>
        <v>0</v>
      </c>
      <c r="AG97" s="67">
        <f t="shared" si="102"/>
        <v>0</v>
      </c>
      <c r="AH97" s="67"/>
      <c r="AI97" s="83"/>
      <c r="AJ97" s="84"/>
      <c r="AK97" s="84"/>
      <c r="AL97" s="84"/>
      <c r="AM97" s="84"/>
      <c r="AN97" s="84"/>
      <c r="AO97" s="84"/>
      <c r="AP97" s="84"/>
      <c r="AQ97" s="84"/>
      <c r="AR97" s="84"/>
      <c r="AS97" s="84"/>
      <c r="AT97" s="84"/>
      <c r="AU97" s="84"/>
      <c r="AV97" s="84"/>
      <c r="AW97" s="84"/>
      <c r="AX97" s="84"/>
      <c r="AY97" s="84"/>
      <c r="AZ97" s="84"/>
      <c r="BA97" s="67"/>
      <c r="BB97" s="67"/>
      <c r="BC97" s="67"/>
    </row>
    <row r="98" spans="1:55" s="64" customFormat="1" ht="14.7" customHeight="1" x14ac:dyDescent="0.3">
      <c r="A98" s="48"/>
      <c r="B98" s="5"/>
      <c r="C98" s="49"/>
      <c r="D98" s="29"/>
      <c r="E98" s="29"/>
      <c r="F98" s="49"/>
      <c r="G98" s="29"/>
      <c r="H98" s="29"/>
      <c r="I98" s="50"/>
      <c r="J98" s="145" t="s">
        <v>105</v>
      </c>
      <c r="K98" s="146"/>
      <c r="L98" s="146"/>
      <c r="M98" s="114"/>
      <c r="N98" s="29"/>
      <c r="O98" s="29"/>
      <c r="Q98" s="70"/>
      <c r="R98" s="70"/>
      <c r="S98" s="69"/>
      <c r="T98" s="13"/>
      <c r="U98" s="13">
        <f>SUM(U78:U97)</f>
        <v>0</v>
      </c>
      <c r="V98" s="13">
        <f t="shared" ref="V98" si="103">SUM(V78:V97)</f>
        <v>0</v>
      </c>
      <c r="W98" s="13">
        <f t="shared" ref="W98" si="104">SUM(W78:W97)</f>
        <v>0</v>
      </c>
      <c r="X98" s="13">
        <f t="shared" ref="X98" si="105">SUM(X78:X97)</f>
        <v>0</v>
      </c>
      <c r="Y98" s="13">
        <f t="shared" ref="Y98" si="106">SUM(Y78:Y97)</f>
        <v>0</v>
      </c>
      <c r="Z98" s="13">
        <f t="shared" ref="Z98" si="107">SUM(Z78:Z97)</f>
        <v>0</v>
      </c>
      <c r="AA98" s="67"/>
      <c r="AB98" s="67"/>
      <c r="AC98" s="67"/>
      <c r="AD98" s="67"/>
      <c r="AE98" s="67"/>
      <c r="AF98" s="67"/>
      <c r="AG98" s="67"/>
      <c r="AH98" s="67"/>
      <c r="AI98" s="83"/>
      <c r="AJ98" s="84"/>
      <c r="AK98" s="84"/>
      <c r="AL98" s="84"/>
      <c r="AM98" s="84"/>
      <c r="AN98" s="84"/>
      <c r="AO98" s="84"/>
      <c r="AP98" s="84"/>
      <c r="AQ98" s="84"/>
      <c r="AR98" s="84"/>
      <c r="AS98" s="84"/>
      <c r="AT98" s="84"/>
      <c r="AU98" s="84"/>
      <c r="AV98" s="84"/>
      <c r="AW98" s="84"/>
      <c r="AX98" s="84"/>
      <c r="AY98" s="84"/>
      <c r="AZ98" s="84"/>
      <c r="BA98" s="67"/>
      <c r="BB98" s="67"/>
      <c r="BC98" s="67"/>
    </row>
    <row r="99" spans="1:55" s="64" customFormat="1" x14ac:dyDescent="0.3">
      <c r="A99" s="68"/>
      <c r="Q99" s="70"/>
      <c r="R99" s="70"/>
      <c r="S99" s="69"/>
      <c r="T99" s="67"/>
      <c r="U99" s="67"/>
      <c r="V99" s="67"/>
      <c r="W99" s="67"/>
      <c r="X99" s="67"/>
      <c r="Y99" s="67"/>
      <c r="Z99" s="67"/>
      <c r="AA99" s="67"/>
      <c r="AB99" s="67"/>
      <c r="AC99" s="67"/>
      <c r="AD99" s="67"/>
      <c r="AE99" s="67"/>
      <c r="AF99" s="67"/>
      <c r="AG99" s="67"/>
      <c r="AH99" s="67"/>
      <c r="AI99" s="78"/>
      <c r="AJ99" s="78"/>
      <c r="AK99" s="78"/>
      <c r="AL99" s="78"/>
      <c r="AM99" s="78"/>
      <c r="AN99" s="78"/>
      <c r="AO99" s="78"/>
      <c r="AP99" s="78"/>
      <c r="AQ99" s="78"/>
      <c r="AR99" s="78"/>
      <c r="AS99" s="78"/>
      <c r="AT99" s="78"/>
      <c r="AU99" s="78"/>
      <c r="AV99" s="78"/>
      <c r="AW99" s="78"/>
      <c r="AX99" s="78"/>
      <c r="AY99" s="78"/>
      <c r="AZ99" s="78"/>
      <c r="BA99" s="67"/>
      <c r="BB99" s="67"/>
      <c r="BC99" s="67"/>
    </row>
    <row r="100" spans="1:55" s="64" customFormat="1" ht="14.7" customHeight="1" x14ac:dyDescent="0.3">
      <c r="A100" s="76"/>
      <c r="Q100" s="70"/>
      <c r="R100" s="70"/>
      <c r="S100" s="69"/>
      <c r="T100" s="67"/>
      <c r="U100" s="67"/>
      <c r="V100" s="67"/>
      <c r="W100" s="67"/>
      <c r="X100" s="67"/>
      <c r="Y100" s="67"/>
      <c r="Z100" s="67"/>
      <c r="AA100" s="67"/>
      <c r="AB100" s="67"/>
      <c r="AC100" s="67"/>
      <c r="AD100" s="67"/>
      <c r="AE100" s="67"/>
      <c r="AF100" s="67"/>
      <c r="AG100" s="67"/>
      <c r="AH100" s="67"/>
      <c r="AI100" s="78"/>
      <c r="AJ100" s="78"/>
      <c r="AK100" s="78"/>
      <c r="AL100" s="78"/>
      <c r="AM100" s="78"/>
      <c r="AN100" s="78"/>
      <c r="AO100" s="78"/>
      <c r="AP100" s="78"/>
      <c r="AQ100" s="78"/>
      <c r="AR100" s="78"/>
      <c r="AS100" s="78"/>
      <c r="AT100" s="78"/>
      <c r="AU100" s="78"/>
      <c r="AV100" s="78"/>
      <c r="AW100" s="78"/>
      <c r="AX100" s="78"/>
      <c r="AY100" s="78"/>
      <c r="AZ100" s="78"/>
      <c r="BA100" s="67"/>
      <c r="BB100" s="67"/>
      <c r="BC100" s="67"/>
    </row>
    <row r="101" spans="1:55" x14ac:dyDescent="0.3">
      <c r="AI101" s="78"/>
      <c r="AJ101" s="78"/>
      <c r="AK101" s="78"/>
      <c r="AL101" s="78"/>
      <c r="AM101" s="78"/>
      <c r="AN101" s="78"/>
      <c r="AO101" s="78"/>
      <c r="AP101" s="78"/>
      <c r="AQ101" s="78"/>
      <c r="AR101" s="78"/>
      <c r="AS101" s="78"/>
      <c r="AT101" s="78"/>
      <c r="AU101" s="78"/>
      <c r="AV101" s="78"/>
      <c r="AW101" s="78"/>
      <c r="AX101" s="78"/>
      <c r="AY101" s="78"/>
      <c r="AZ101" s="78"/>
    </row>
    <row r="102" spans="1:55" ht="16.2" x14ac:dyDescent="0.35">
      <c r="C102" t="s">
        <v>128</v>
      </c>
      <c r="E102" s="77">
        <f>AVERAGE('Emissies totaal'!G35:J35)*(1-71%)</f>
        <v>80.982500000000016</v>
      </c>
      <c r="F102" t="s">
        <v>20</v>
      </c>
      <c r="G102" s="79" t="s">
        <v>144</v>
      </c>
      <c r="H102" s="75"/>
      <c r="I102" s="75"/>
      <c r="J102" s="75"/>
      <c r="AI102" s="78"/>
      <c r="AJ102" s="78"/>
      <c r="AK102" s="78"/>
      <c r="AL102" s="78"/>
      <c r="AM102" s="78"/>
      <c r="AN102" s="78"/>
      <c r="AO102" s="78"/>
      <c r="AP102" s="78"/>
      <c r="AQ102" s="78"/>
      <c r="AR102" s="78"/>
      <c r="AS102" s="78"/>
      <c r="AT102" s="78"/>
      <c r="AU102" s="78"/>
      <c r="AV102" s="78"/>
      <c r="AW102" s="78"/>
      <c r="AX102" s="78"/>
      <c r="AY102" s="78"/>
      <c r="AZ102" s="78"/>
    </row>
    <row r="103" spans="1:55" ht="16.2" x14ac:dyDescent="0.35">
      <c r="C103" t="s">
        <v>129</v>
      </c>
      <c r="E103" s="77">
        <v>0</v>
      </c>
      <c r="F103" t="s">
        <v>20</v>
      </c>
      <c r="G103" s="75"/>
      <c r="H103" s="75"/>
      <c r="I103" s="75"/>
      <c r="J103" s="75"/>
      <c r="AI103" s="78"/>
      <c r="AJ103" s="78"/>
      <c r="AK103" s="78"/>
      <c r="AL103" s="78"/>
      <c r="AM103" s="78"/>
      <c r="AN103" s="78"/>
      <c r="AO103" s="78"/>
      <c r="AP103" s="78"/>
      <c r="AQ103" s="78"/>
      <c r="AR103" s="78"/>
      <c r="AS103" s="78"/>
      <c r="AT103" s="78"/>
      <c r="AU103" s="78"/>
      <c r="AV103" s="78"/>
      <c r="AW103" s="78"/>
      <c r="AX103" s="78"/>
      <c r="AY103" s="78"/>
      <c r="AZ103" s="78"/>
    </row>
    <row r="104" spans="1:55" x14ac:dyDescent="0.3">
      <c r="AI104" s="78"/>
      <c r="AJ104" s="78"/>
      <c r="AK104" s="78"/>
      <c r="AL104" s="78"/>
      <c r="AM104" s="78"/>
      <c r="AN104" s="78"/>
      <c r="AO104" s="78"/>
      <c r="AP104" s="78"/>
      <c r="AQ104" s="78"/>
      <c r="AR104" s="78"/>
      <c r="AS104" s="78"/>
      <c r="AT104" s="78"/>
      <c r="AU104" s="78"/>
      <c r="AV104" s="78"/>
      <c r="AW104" s="78"/>
      <c r="AX104" s="78"/>
      <c r="AY104" s="78"/>
      <c r="AZ104" s="78"/>
    </row>
    <row r="105" spans="1:55" hidden="1" x14ac:dyDescent="0.3"/>
    <row r="106" spans="1:55" hidden="1" x14ac:dyDescent="0.3">
      <c r="C106" t="s">
        <v>104</v>
      </c>
    </row>
    <row r="107" spans="1:55" hidden="1" x14ac:dyDescent="0.3"/>
    <row r="108" spans="1:55" ht="16.2" hidden="1" x14ac:dyDescent="0.35">
      <c r="C108" s="1" t="s">
        <v>74</v>
      </c>
    </row>
    <row r="109" spans="1:55" ht="5.0999999999999996" hidden="1" customHeight="1" x14ac:dyDescent="0.3"/>
    <row r="110" spans="1:55" hidden="1" x14ac:dyDescent="0.3">
      <c r="D110" s="10" t="s">
        <v>72</v>
      </c>
      <c r="E110" s="12">
        <v>2022</v>
      </c>
      <c r="F110" s="12">
        <v>2030</v>
      </c>
      <c r="G110" s="12">
        <v>2050</v>
      </c>
    </row>
    <row r="111" spans="1:55" hidden="1" x14ac:dyDescent="0.3">
      <c r="C111" s="17" t="s">
        <v>64</v>
      </c>
      <c r="D111" s="35">
        <f>AJ12</f>
        <v>0</v>
      </c>
      <c r="E111" s="35">
        <f>AL12</f>
        <v>0</v>
      </c>
      <c r="F111" s="35">
        <f>AP12</f>
        <v>0</v>
      </c>
      <c r="G111" s="35">
        <f>AZ12</f>
        <v>0</v>
      </c>
      <c r="I111" s="20"/>
    </row>
    <row r="112" spans="1:55" hidden="1" x14ac:dyDescent="0.3">
      <c r="C112" s="17" t="s">
        <v>66</v>
      </c>
      <c r="D112" s="35">
        <f>AJ13</f>
        <v>0</v>
      </c>
      <c r="E112" s="35">
        <f>AL13</f>
        <v>0</v>
      </c>
      <c r="F112" s="35">
        <f>AP13</f>
        <v>0</v>
      </c>
      <c r="G112" s="35">
        <f>AZ13</f>
        <v>0</v>
      </c>
    </row>
    <row r="113" spans="3:13" hidden="1" x14ac:dyDescent="0.3">
      <c r="C113" s="17" t="s">
        <v>67</v>
      </c>
      <c r="D113" s="35">
        <f>AJ14</f>
        <v>0</v>
      </c>
      <c r="E113" s="35">
        <f>AL14</f>
        <v>0</v>
      </c>
      <c r="F113" s="35">
        <f>AP14</f>
        <v>0</v>
      </c>
      <c r="G113" s="35">
        <f>AZ14</f>
        <v>0</v>
      </c>
    </row>
    <row r="114" spans="3:13" hidden="1" x14ac:dyDescent="0.3">
      <c r="C114" s="17" t="s">
        <v>68</v>
      </c>
      <c r="D114" s="35">
        <f>AJ15</f>
        <v>0</v>
      </c>
      <c r="E114" s="35">
        <f>AL15</f>
        <v>0</v>
      </c>
      <c r="F114" s="35">
        <f>AP15</f>
        <v>0</v>
      </c>
      <c r="G114" s="35">
        <f>AZ15</f>
        <v>0</v>
      </c>
    </row>
    <row r="115" spans="3:13" hidden="1" x14ac:dyDescent="0.3"/>
    <row r="116" spans="3:13" ht="16.2" x14ac:dyDescent="0.35">
      <c r="C116" s="1" t="s">
        <v>109</v>
      </c>
      <c r="H116" s="65" t="s">
        <v>142</v>
      </c>
      <c r="I116" s="64"/>
      <c r="J116" s="64"/>
      <c r="K116" s="64"/>
    </row>
    <row r="117" spans="3:13" ht="5.0999999999999996" customHeight="1" x14ac:dyDescent="0.3">
      <c r="H117" s="64"/>
      <c r="I117" s="64"/>
      <c r="J117" s="64"/>
      <c r="K117" s="64"/>
    </row>
    <row r="118" spans="3:13" x14ac:dyDescent="0.3">
      <c r="D118" s="10" t="s">
        <v>72</v>
      </c>
      <c r="E118" s="12">
        <v>2030</v>
      </c>
      <c r="F118" s="12">
        <v>2050</v>
      </c>
      <c r="G118" s="64"/>
      <c r="H118" s="64"/>
      <c r="I118" s="12">
        <v>2030</v>
      </c>
      <c r="J118" s="12">
        <v>2050</v>
      </c>
      <c r="K118" s="64"/>
    </row>
    <row r="119" spans="3:13" x14ac:dyDescent="0.3">
      <c r="C119" s="17" t="s">
        <v>64</v>
      </c>
      <c r="D119" s="35" t="str">
        <f>D188</f>
        <v/>
      </c>
      <c r="E119" s="35" t="str">
        <f>J188</f>
        <v/>
      </c>
      <c r="F119" s="35" t="str">
        <f>T188</f>
        <v/>
      </c>
      <c r="G119" s="64"/>
      <c r="H119" s="62" t="s">
        <v>64</v>
      </c>
      <c r="I119" s="86" t="str">
        <f>IF($BC12="Ja",MIN(1,((D119-E119)/D119)),"")</f>
        <v/>
      </c>
      <c r="J119" s="86" t="str">
        <f>IF($BC12="Ja",MIN(1,((D119-F119)/D119)),"")</f>
        <v/>
      </c>
      <c r="K119" s="64"/>
    </row>
    <row r="120" spans="3:13" x14ac:dyDescent="0.3">
      <c r="C120" s="17" t="s">
        <v>66</v>
      </c>
      <c r="D120" s="35" t="str">
        <f t="shared" ref="D120:D122" si="108">D189</f>
        <v/>
      </c>
      <c r="E120" s="35" t="str">
        <f t="shared" ref="E120:E122" si="109">J189</f>
        <v/>
      </c>
      <c r="F120" s="35" t="str">
        <f>T189</f>
        <v/>
      </c>
      <c r="G120" s="64"/>
      <c r="H120" s="62" t="s">
        <v>66</v>
      </c>
      <c r="I120" s="86" t="str">
        <f>IF($BC13="Ja",MIN(1,((D120-E120)/D120)),"")</f>
        <v/>
      </c>
      <c r="J120" s="86" t="str">
        <f>IF($BC13="Ja",MIN(1,((D120-F120)/D120)),"")</f>
        <v/>
      </c>
      <c r="K120" s="64"/>
    </row>
    <row r="121" spans="3:13" x14ac:dyDescent="0.3">
      <c r="C121" s="17" t="s">
        <v>67</v>
      </c>
      <c r="D121" s="35" t="str">
        <f t="shared" si="108"/>
        <v/>
      </c>
      <c r="E121" s="35" t="str">
        <f t="shared" si="109"/>
        <v/>
      </c>
      <c r="F121" s="35" t="str">
        <f>T190</f>
        <v/>
      </c>
      <c r="G121" s="64"/>
      <c r="H121" s="62" t="s">
        <v>67</v>
      </c>
      <c r="I121" s="86" t="str">
        <f>IF($BC14="Ja",MIN(1,((D121-E121)/D121)),"")</f>
        <v/>
      </c>
      <c r="J121" s="86" t="str">
        <f>IF($BC14="Ja",MIN(1,((D121-F121)/D121)),"")</f>
        <v/>
      </c>
      <c r="K121" s="64"/>
    </row>
    <row r="122" spans="3:13" x14ac:dyDescent="0.3">
      <c r="C122" s="17" t="s">
        <v>68</v>
      </c>
      <c r="D122" s="35" t="str">
        <f t="shared" si="108"/>
        <v/>
      </c>
      <c r="E122" s="35" t="str">
        <f t="shared" si="109"/>
        <v/>
      </c>
      <c r="F122" s="35" t="str">
        <f>T191</f>
        <v/>
      </c>
      <c r="G122" s="64"/>
      <c r="H122" s="62" t="s">
        <v>68</v>
      </c>
      <c r="I122" s="86" t="str">
        <f>IF($BC15="Ja",MIN(1,((D122-E122)/D122)),"")</f>
        <v/>
      </c>
      <c r="J122" s="86" t="str">
        <f>IF($BC15="Ja",MIN(1,((D122-F122)/D122)),"")</f>
        <v/>
      </c>
      <c r="K122" s="64"/>
    </row>
    <row r="123" spans="3:13" x14ac:dyDescent="0.3">
      <c r="G123" s="64"/>
      <c r="H123" s="64"/>
      <c r="I123" s="64"/>
      <c r="J123" s="64"/>
      <c r="K123" s="64"/>
    </row>
    <row r="124" spans="3:13" ht="16.2" x14ac:dyDescent="0.35">
      <c r="C124" s="1" t="s">
        <v>110</v>
      </c>
      <c r="H124" s="65" t="s">
        <v>143</v>
      </c>
      <c r="I124" s="64"/>
      <c r="J124" s="64"/>
      <c r="K124" s="64"/>
    </row>
    <row r="125" spans="3:13" ht="5.0999999999999996" customHeight="1" x14ac:dyDescent="0.3">
      <c r="H125" s="64"/>
      <c r="I125" s="64"/>
      <c r="J125" s="64"/>
      <c r="K125" s="64"/>
    </row>
    <row r="126" spans="3:13" x14ac:dyDescent="0.3">
      <c r="D126" s="10" t="s">
        <v>72</v>
      </c>
      <c r="E126" s="12">
        <v>2030</v>
      </c>
      <c r="F126" s="12">
        <v>2050</v>
      </c>
      <c r="G126" s="64"/>
      <c r="H126" s="64"/>
      <c r="I126" s="12">
        <v>2030</v>
      </c>
      <c r="J126" s="12">
        <v>2050</v>
      </c>
      <c r="K126" s="64"/>
    </row>
    <row r="127" spans="3:13" x14ac:dyDescent="0.3">
      <c r="C127" s="17" t="s">
        <v>64</v>
      </c>
      <c r="D127" s="77" t="str">
        <f>D195</f>
        <v/>
      </c>
      <c r="E127" s="35" t="str">
        <f>J195</f>
        <v/>
      </c>
      <c r="F127" s="35" t="str">
        <f>T195</f>
        <v/>
      </c>
      <c r="G127" s="64"/>
      <c r="H127" s="62" t="s">
        <v>64</v>
      </c>
      <c r="I127" s="86" t="str">
        <f>IF($BC12="Ja",MIN(1,((D127-E127)/D127)),"")</f>
        <v/>
      </c>
      <c r="J127" s="86" t="str">
        <f>IF($BC12="Ja",MIN(1,((D127-F127)/D127)),"")</f>
        <v/>
      </c>
      <c r="K127" s="64"/>
      <c r="L127" s="83"/>
      <c r="M127" s="83"/>
    </row>
    <row r="128" spans="3:13" x14ac:dyDescent="0.3">
      <c r="C128" s="17" t="s">
        <v>66</v>
      </c>
      <c r="D128" s="35" t="str">
        <f t="shared" ref="D128:D130" si="110">D196</f>
        <v/>
      </c>
      <c r="E128" s="35" t="str">
        <f t="shared" ref="E128:E130" si="111">J196</f>
        <v/>
      </c>
      <c r="F128" s="35" t="str">
        <f>T196</f>
        <v/>
      </c>
      <c r="G128" s="64"/>
      <c r="H128" s="62" t="s">
        <v>66</v>
      </c>
      <c r="I128" s="86" t="str">
        <f>IF($BC13="Ja",MIN(1,((D128-E128)/D128)),"")</f>
        <v/>
      </c>
      <c r="J128" s="86" t="str">
        <f>IF($BC13="Ja",MIN(1,((D128-F128)/D128)),"")</f>
        <v/>
      </c>
      <c r="K128" s="64"/>
    </row>
    <row r="129" spans="3:11" x14ac:dyDescent="0.3">
      <c r="C129" s="17" t="s">
        <v>67</v>
      </c>
      <c r="D129" s="35" t="str">
        <f t="shared" si="110"/>
        <v/>
      </c>
      <c r="E129" s="35" t="str">
        <f t="shared" si="111"/>
        <v/>
      </c>
      <c r="F129" s="35" t="str">
        <f>T197</f>
        <v/>
      </c>
      <c r="G129" s="64"/>
      <c r="H129" s="62" t="s">
        <v>67</v>
      </c>
      <c r="I129" s="86" t="str">
        <f>IF($BC14="Ja",MIN(1,((D129-E129)/D129)),"")</f>
        <v/>
      </c>
      <c r="J129" s="86" t="str">
        <f>IF($BC14="Ja",MIN(1,((D129-F129)/D129)),"")</f>
        <v/>
      </c>
      <c r="K129" s="64"/>
    </row>
    <row r="130" spans="3:11" x14ac:dyDescent="0.3">
      <c r="C130" s="17" t="s">
        <v>68</v>
      </c>
      <c r="D130" s="35" t="str">
        <f t="shared" si="110"/>
        <v/>
      </c>
      <c r="E130" s="35" t="str">
        <f t="shared" si="111"/>
        <v/>
      </c>
      <c r="F130" s="35" t="str">
        <f>T198</f>
        <v/>
      </c>
      <c r="G130" s="64"/>
      <c r="H130" s="62" t="s">
        <v>68</v>
      </c>
      <c r="I130" s="86" t="str">
        <f>IF($BC15="Ja",MIN(1,((D130-E130)/D130)),"")</f>
        <v/>
      </c>
      <c r="J130" s="86" t="str">
        <f>IF($BC15="Ja",MIN(1,((D130-F130)/D130)),"")</f>
        <v/>
      </c>
      <c r="K130" s="64"/>
    </row>
    <row r="180" spans="1:55" ht="12" customHeight="1" x14ac:dyDescent="0.3"/>
    <row r="181" spans="1:55" ht="12" customHeight="1" x14ac:dyDescent="0.3"/>
    <row r="182" spans="1:55" ht="12" customHeight="1" x14ac:dyDescent="0.3"/>
    <row r="183" spans="1:55" ht="12" customHeight="1" x14ac:dyDescent="0.3"/>
    <row r="184" spans="1:55" ht="12" customHeight="1" x14ac:dyDescent="0.3"/>
    <row r="185" spans="1:55" ht="15" customHeight="1" x14ac:dyDescent="0.3"/>
    <row r="186" spans="1:55" s="75" customFormat="1" ht="0.6" customHeight="1" x14ac:dyDescent="0.3">
      <c r="A186" s="76"/>
      <c r="C186" s="73" t="s">
        <v>16</v>
      </c>
      <c r="Q186" s="111"/>
      <c r="R186" s="111"/>
      <c r="S186" s="111"/>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row>
    <row r="187" spans="1:55" s="75" customFormat="1" ht="0.6" customHeight="1" x14ac:dyDescent="0.3">
      <c r="A187" s="76"/>
      <c r="D187" s="75" t="str">
        <f>AJ55</f>
        <v>ref</v>
      </c>
      <c r="J187" s="75">
        <f t="shared" ref="J187" si="112">AP55</f>
        <v>2030</v>
      </c>
      <c r="T187" s="75">
        <f>AZ55</f>
        <v>2050</v>
      </c>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row>
    <row r="188" spans="1:55" s="75" customFormat="1" ht="0.6" customHeight="1" x14ac:dyDescent="0.3">
      <c r="A188" s="76"/>
      <c r="C188" s="75" t="str">
        <f>AI57</f>
        <v>Scenario 1</v>
      </c>
      <c r="D188" s="75" t="str">
        <f t="shared" ref="D188:T188" si="113">IF($BC12="Ja",AJ18,"")</f>
        <v/>
      </c>
      <c r="E188" s="75" t="str">
        <f t="shared" si="113"/>
        <v/>
      </c>
      <c r="F188" s="75" t="str">
        <f t="shared" si="113"/>
        <v/>
      </c>
      <c r="G188" s="75" t="str">
        <f t="shared" si="113"/>
        <v/>
      </c>
      <c r="H188" s="75" t="str">
        <f t="shared" si="113"/>
        <v/>
      </c>
      <c r="I188" s="75" t="str">
        <f t="shared" si="113"/>
        <v/>
      </c>
      <c r="J188" s="75" t="str">
        <f t="shared" si="113"/>
        <v/>
      </c>
      <c r="K188" s="75" t="str">
        <f t="shared" si="113"/>
        <v/>
      </c>
      <c r="L188" s="75" t="str">
        <f t="shared" si="113"/>
        <v/>
      </c>
      <c r="M188" s="75" t="str">
        <f t="shared" si="113"/>
        <v/>
      </c>
      <c r="N188" s="75" t="str">
        <f t="shared" si="113"/>
        <v/>
      </c>
      <c r="O188" s="75" t="str">
        <f t="shared" si="113"/>
        <v/>
      </c>
      <c r="P188" s="75" t="str">
        <f t="shared" si="113"/>
        <v/>
      </c>
      <c r="Q188" s="75" t="str">
        <f t="shared" si="113"/>
        <v/>
      </c>
      <c r="R188" s="75" t="str">
        <f t="shared" si="113"/>
        <v/>
      </c>
      <c r="S188" s="75" t="str">
        <f t="shared" si="113"/>
        <v/>
      </c>
      <c r="T188" s="75" t="str">
        <f t="shared" si="113"/>
        <v/>
      </c>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row>
    <row r="189" spans="1:55" s="75" customFormat="1" ht="0.6" customHeight="1" x14ac:dyDescent="0.3">
      <c r="A189" s="76"/>
      <c r="C189" s="75" t="str">
        <f>AI58</f>
        <v>Scenario 2</v>
      </c>
      <c r="D189" s="75" t="str">
        <f t="shared" ref="D189:D191" si="114">IF($BC13="Ja",AJ19,"")</f>
        <v/>
      </c>
      <c r="E189" s="75" t="str">
        <f t="shared" ref="E189:T191" si="115">IF($BC13="Ja",AK19,"")</f>
        <v/>
      </c>
      <c r="F189" s="75" t="str">
        <f t="shared" si="115"/>
        <v/>
      </c>
      <c r="G189" s="75" t="str">
        <f t="shared" si="115"/>
        <v/>
      </c>
      <c r="H189" s="75" t="str">
        <f t="shared" si="115"/>
        <v/>
      </c>
      <c r="I189" s="75" t="str">
        <f t="shared" si="115"/>
        <v/>
      </c>
      <c r="J189" s="75" t="str">
        <f t="shared" si="115"/>
        <v/>
      </c>
      <c r="K189" s="75" t="str">
        <f t="shared" si="115"/>
        <v/>
      </c>
      <c r="L189" s="75" t="str">
        <f t="shared" si="115"/>
        <v/>
      </c>
      <c r="M189" s="75" t="str">
        <f t="shared" si="115"/>
        <v/>
      </c>
      <c r="N189" s="75" t="str">
        <f t="shared" si="115"/>
        <v/>
      </c>
      <c r="O189" s="75" t="str">
        <f t="shared" si="115"/>
        <v/>
      </c>
      <c r="P189" s="75" t="str">
        <f t="shared" si="115"/>
        <v/>
      </c>
      <c r="Q189" s="75" t="str">
        <f t="shared" si="115"/>
        <v/>
      </c>
      <c r="R189" s="75" t="str">
        <f t="shared" si="115"/>
        <v/>
      </c>
      <c r="S189" s="75" t="str">
        <f t="shared" si="115"/>
        <v/>
      </c>
      <c r="T189" s="75" t="str">
        <f t="shared" si="115"/>
        <v/>
      </c>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78"/>
      <c r="AR189" s="78"/>
      <c r="AS189" s="78"/>
      <c r="AT189" s="78"/>
      <c r="AU189" s="78"/>
      <c r="AV189" s="78"/>
      <c r="AW189" s="78"/>
      <c r="AX189" s="78"/>
      <c r="AY189" s="78"/>
      <c r="AZ189" s="78"/>
      <c r="BA189" s="78"/>
      <c r="BB189" s="78"/>
      <c r="BC189" s="78"/>
    </row>
    <row r="190" spans="1:55" s="75" customFormat="1" ht="0.6" customHeight="1" x14ac:dyDescent="0.3">
      <c r="A190" s="76"/>
      <c r="C190" s="75" t="str">
        <f>AI59</f>
        <v>Scenario 3</v>
      </c>
      <c r="D190" s="75" t="str">
        <f t="shared" si="114"/>
        <v/>
      </c>
      <c r="E190" s="75" t="str">
        <f t="shared" si="115"/>
        <v/>
      </c>
      <c r="F190" s="75" t="str">
        <f t="shared" si="115"/>
        <v/>
      </c>
      <c r="G190" s="75" t="str">
        <f t="shared" si="115"/>
        <v/>
      </c>
      <c r="H190" s="75" t="str">
        <f t="shared" si="115"/>
        <v/>
      </c>
      <c r="I190" s="75" t="str">
        <f t="shared" si="115"/>
        <v/>
      </c>
      <c r="J190" s="75" t="str">
        <f t="shared" si="115"/>
        <v/>
      </c>
      <c r="K190" s="75" t="str">
        <f t="shared" si="115"/>
        <v/>
      </c>
      <c r="L190" s="75" t="str">
        <f t="shared" si="115"/>
        <v/>
      </c>
      <c r="M190" s="75" t="str">
        <f t="shared" si="115"/>
        <v/>
      </c>
      <c r="N190" s="75" t="str">
        <f t="shared" si="115"/>
        <v/>
      </c>
      <c r="O190" s="75" t="str">
        <f t="shared" si="115"/>
        <v/>
      </c>
      <c r="P190" s="75" t="str">
        <f t="shared" si="115"/>
        <v/>
      </c>
      <c r="Q190" s="75" t="str">
        <f t="shared" si="115"/>
        <v/>
      </c>
      <c r="R190" s="75" t="str">
        <f t="shared" si="115"/>
        <v/>
      </c>
      <c r="S190" s="75" t="str">
        <f t="shared" si="115"/>
        <v/>
      </c>
      <c r="T190" s="75" t="str">
        <f t="shared" si="115"/>
        <v/>
      </c>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row>
    <row r="191" spans="1:55" s="75" customFormat="1" ht="0.6" customHeight="1" x14ac:dyDescent="0.3">
      <c r="A191" s="76"/>
      <c r="C191" s="75" t="str">
        <f>AI60</f>
        <v>Scenario 4</v>
      </c>
      <c r="D191" s="75" t="str">
        <f t="shared" si="114"/>
        <v/>
      </c>
      <c r="E191" s="75" t="str">
        <f t="shared" si="115"/>
        <v/>
      </c>
      <c r="F191" s="75" t="str">
        <f t="shared" si="115"/>
        <v/>
      </c>
      <c r="G191" s="75" t="str">
        <f t="shared" si="115"/>
        <v/>
      </c>
      <c r="H191" s="75" t="str">
        <f t="shared" si="115"/>
        <v/>
      </c>
      <c r="I191" s="75" t="str">
        <f t="shared" si="115"/>
        <v/>
      </c>
      <c r="J191" s="75" t="str">
        <f t="shared" si="115"/>
        <v/>
      </c>
      <c r="K191" s="75" t="str">
        <f t="shared" si="115"/>
        <v/>
      </c>
      <c r="L191" s="75" t="str">
        <f t="shared" si="115"/>
        <v/>
      </c>
      <c r="M191" s="75" t="str">
        <f t="shared" si="115"/>
        <v/>
      </c>
      <c r="N191" s="75" t="str">
        <f t="shared" si="115"/>
        <v/>
      </c>
      <c r="O191" s="75" t="str">
        <f t="shared" si="115"/>
        <v/>
      </c>
      <c r="P191" s="75" t="str">
        <f t="shared" si="115"/>
        <v/>
      </c>
      <c r="Q191" s="75" t="str">
        <f t="shared" si="115"/>
        <v/>
      </c>
      <c r="R191" s="75" t="str">
        <f t="shared" si="115"/>
        <v/>
      </c>
      <c r="S191" s="75" t="str">
        <f t="shared" si="115"/>
        <v/>
      </c>
      <c r="T191" s="75" t="str">
        <f t="shared" si="115"/>
        <v/>
      </c>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row>
    <row r="192" spans="1:55" s="75" customFormat="1" ht="0.6" customHeight="1" x14ac:dyDescent="0.3">
      <c r="A192" s="76"/>
      <c r="R192" s="111"/>
      <c r="S192" s="111"/>
      <c r="T192" s="111"/>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c r="AT192" s="78"/>
      <c r="AU192" s="78"/>
      <c r="AV192" s="78"/>
      <c r="AW192" s="78"/>
      <c r="AX192" s="78"/>
      <c r="AY192" s="78"/>
      <c r="AZ192" s="78"/>
      <c r="BA192" s="78"/>
      <c r="BB192" s="78"/>
      <c r="BC192" s="78"/>
    </row>
    <row r="193" spans="1:55" s="75" customFormat="1" ht="0.6" customHeight="1" x14ac:dyDescent="0.3">
      <c r="A193" s="76"/>
      <c r="C193" s="73" t="s">
        <v>19</v>
      </c>
      <c r="R193" s="111"/>
      <c r="S193" s="111"/>
      <c r="T193" s="111"/>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row>
    <row r="194" spans="1:55" s="75" customFormat="1" ht="0.6" customHeight="1" x14ac:dyDescent="0.3">
      <c r="A194" s="76"/>
      <c r="D194" s="75" t="str">
        <f>D187</f>
        <v>ref</v>
      </c>
      <c r="J194" s="75">
        <f>J187</f>
        <v>2030</v>
      </c>
      <c r="T194" s="75">
        <f>T187</f>
        <v>2050</v>
      </c>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row>
    <row r="195" spans="1:55" s="75" customFormat="1" ht="0.6" customHeight="1" x14ac:dyDescent="0.3">
      <c r="A195" s="76"/>
      <c r="C195" s="75" t="str">
        <f>C188</f>
        <v>Scenario 1</v>
      </c>
      <c r="D195" s="75" t="str">
        <f t="shared" ref="D195:T195" si="116">IF($BC12="Ja",AJ35+AJ41,"")</f>
        <v/>
      </c>
      <c r="E195" s="75" t="str">
        <f t="shared" si="116"/>
        <v/>
      </c>
      <c r="F195" s="75" t="str">
        <f t="shared" si="116"/>
        <v/>
      </c>
      <c r="G195" s="75" t="str">
        <f t="shared" si="116"/>
        <v/>
      </c>
      <c r="H195" s="75" t="str">
        <f t="shared" si="116"/>
        <v/>
      </c>
      <c r="I195" s="75" t="str">
        <f t="shared" si="116"/>
        <v/>
      </c>
      <c r="J195" s="75" t="str">
        <f t="shared" si="116"/>
        <v/>
      </c>
      <c r="K195" s="75" t="str">
        <f t="shared" si="116"/>
        <v/>
      </c>
      <c r="L195" s="75" t="str">
        <f t="shared" si="116"/>
        <v/>
      </c>
      <c r="M195" s="75" t="str">
        <f t="shared" si="116"/>
        <v/>
      </c>
      <c r="N195" s="75" t="str">
        <f t="shared" si="116"/>
        <v/>
      </c>
      <c r="O195" s="75" t="str">
        <f t="shared" si="116"/>
        <v/>
      </c>
      <c r="P195" s="75" t="str">
        <f t="shared" si="116"/>
        <v/>
      </c>
      <c r="Q195" s="75" t="str">
        <f t="shared" si="116"/>
        <v/>
      </c>
      <c r="R195" s="75" t="str">
        <f t="shared" si="116"/>
        <v/>
      </c>
      <c r="S195" s="75" t="str">
        <f t="shared" si="116"/>
        <v/>
      </c>
      <c r="T195" s="75" t="str">
        <f t="shared" si="116"/>
        <v/>
      </c>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8"/>
      <c r="BA195" s="78"/>
      <c r="BB195" s="78"/>
      <c r="BC195" s="78"/>
    </row>
    <row r="196" spans="1:55" s="75" customFormat="1" ht="0.6" customHeight="1" x14ac:dyDescent="0.3">
      <c r="A196" s="76"/>
      <c r="C196" s="75" t="str">
        <f t="shared" ref="C196:C198" si="117">C189</f>
        <v>Scenario 2</v>
      </c>
      <c r="D196" s="75" t="str">
        <f t="shared" ref="D196:D198" si="118">IF($BC13="Ja",AJ36+AJ42,"")</f>
        <v/>
      </c>
      <c r="E196" s="75" t="str">
        <f t="shared" ref="E196:T198" si="119">IF($BC13="Ja",AK36+AK42,"")</f>
        <v/>
      </c>
      <c r="F196" s="75" t="str">
        <f t="shared" si="119"/>
        <v/>
      </c>
      <c r="G196" s="75" t="str">
        <f t="shared" si="119"/>
        <v/>
      </c>
      <c r="H196" s="75" t="str">
        <f t="shared" si="119"/>
        <v/>
      </c>
      <c r="I196" s="75" t="str">
        <f t="shared" si="119"/>
        <v/>
      </c>
      <c r="J196" s="75" t="str">
        <f t="shared" si="119"/>
        <v/>
      </c>
      <c r="K196" s="75" t="str">
        <f t="shared" si="119"/>
        <v/>
      </c>
      <c r="L196" s="75" t="str">
        <f t="shared" si="119"/>
        <v/>
      </c>
      <c r="M196" s="75" t="str">
        <f t="shared" si="119"/>
        <v/>
      </c>
      <c r="N196" s="75" t="str">
        <f t="shared" si="119"/>
        <v/>
      </c>
      <c r="O196" s="75" t="str">
        <f t="shared" si="119"/>
        <v/>
      </c>
      <c r="P196" s="75" t="str">
        <f t="shared" si="119"/>
        <v/>
      </c>
      <c r="Q196" s="75" t="str">
        <f t="shared" si="119"/>
        <v/>
      </c>
      <c r="R196" s="75" t="str">
        <f t="shared" si="119"/>
        <v/>
      </c>
      <c r="S196" s="75" t="str">
        <f t="shared" si="119"/>
        <v/>
      </c>
      <c r="T196" s="75" t="str">
        <f t="shared" si="119"/>
        <v/>
      </c>
      <c r="U196" s="78"/>
      <c r="V196" s="78"/>
      <c r="W196" s="78"/>
      <c r="X196" s="78"/>
      <c r="Y196" s="78"/>
      <c r="Z196" s="78"/>
      <c r="AA196" s="78"/>
      <c r="AB196" s="78"/>
      <c r="AC196" s="78"/>
      <c r="AD196" s="78"/>
      <c r="AE196" s="78"/>
      <c r="AF196" s="78"/>
      <c r="AG196" s="78"/>
      <c r="AH196" s="78"/>
      <c r="AI196" s="78"/>
      <c r="AJ196" s="78"/>
      <c r="AK196" s="78"/>
      <c r="AL196" s="78"/>
      <c r="AM196" s="78"/>
      <c r="AN196" s="78"/>
      <c r="AO196" s="78"/>
      <c r="AP196" s="78"/>
      <c r="AQ196" s="78"/>
      <c r="AR196" s="78"/>
      <c r="AS196" s="78"/>
      <c r="AT196" s="78"/>
      <c r="AU196" s="78"/>
      <c r="AV196" s="78"/>
      <c r="AW196" s="78"/>
      <c r="AX196" s="78"/>
      <c r="AY196" s="78"/>
      <c r="AZ196" s="78"/>
      <c r="BA196" s="78"/>
      <c r="BB196" s="78"/>
      <c r="BC196" s="78"/>
    </row>
    <row r="197" spans="1:55" s="75" customFormat="1" ht="0.6" customHeight="1" x14ac:dyDescent="0.3">
      <c r="A197" s="76"/>
      <c r="C197" s="75" t="str">
        <f t="shared" si="117"/>
        <v>Scenario 3</v>
      </c>
      <c r="D197" s="75" t="str">
        <f t="shared" si="118"/>
        <v/>
      </c>
      <c r="E197" s="75" t="str">
        <f t="shared" si="119"/>
        <v/>
      </c>
      <c r="F197" s="75" t="str">
        <f t="shared" si="119"/>
        <v/>
      </c>
      <c r="G197" s="75" t="str">
        <f t="shared" si="119"/>
        <v/>
      </c>
      <c r="H197" s="75" t="str">
        <f t="shared" si="119"/>
        <v/>
      </c>
      <c r="I197" s="75" t="str">
        <f t="shared" si="119"/>
        <v/>
      </c>
      <c r="J197" s="75" t="str">
        <f t="shared" si="119"/>
        <v/>
      </c>
      <c r="K197" s="75" t="str">
        <f t="shared" si="119"/>
        <v/>
      </c>
      <c r="L197" s="75" t="str">
        <f t="shared" si="119"/>
        <v/>
      </c>
      <c r="M197" s="75" t="str">
        <f t="shared" si="119"/>
        <v/>
      </c>
      <c r="N197" s="75" t="str">
        <f t="shared" si="119"/>
        <v/>
      </c>
      <c r="O197" s="75" t="str">
        <f t="shared" si="119"/>
        <v/>
      </c>
      <c r="P197" s="75" t="str">
        <f t="shared" si="119"/>
        <v/>
      </c>
      <c r="Q197" s="75" t="str">
        <f t="shared" si="119"/>
        <v/>
      </c>
      <c r="R197" s="75" t="str">
        <f t="shared" si="119"/>
        <v/>
      </c>
      <c r="S197" s="75" t="str">
        <f t="shared" si="119"/>
        <v/>
      </c>
      <c r="T197" s="75" t="str">
        <f t="shared" si="119"/>
        <v/>
      </c>
      <c r="U197" s="78"/>
      <c r="V197" s="78"/>
      <c r="W197" s="78"/>
      <c r="X197" s="78"/>
      <c r="Y197" s="78"/>
      <c r="Z197" s="78"/>
      <c r="AA197" s="78"/>
      <c r="AB197" s="78"/>
      <c r="AC197" s="78"/>
      <c r="AD197" s="78"/>
      <c r="AE197" s="78"/>
      <c r="AF197" s="78"/>
      <c r="AG197" s="78"/>
      <c r="AH197" s="78"/>
      <c r="AI197" s="78"/>
      <c r="AJ197" s="78"/>
      <c r="AK197" s="78"/>
      <c r="AL197" s="78"/>
      <c r="AM197" s="78"/>
      <c r="AN197" s="78"/>
      <c r="AO197" s="78"/>
      <c r="AP197" s="78"/>
      <c r="AQ197" s="78"/>
      <c r="AR197" s="78"/>
      <c r="AS197" s="78"/>
      <c r="AT197" s="78"/>
      <c r="AU197" s="78"/>
      <c r="AV197" s="78"/>
      <c r="AW197" s="78"/>
      <c r="AX197" s="78"/>
      <c r="AY197" s="78"/>
      <c r="AZ197" s="78"/>
      <c r="BA197" s="78"/>
      <c r="BB197" s="78"/>
      <c r="BC197" s="78"/>
    </row>
    <row r="198" spans="1:55" s="75" customFormat="1" ht="0.6" customHeight="1" x14ac:dyDescent="0.3">
      <c r="A198" s="76"/>
      <c r="C198" s="75" t="str">
        <f t="shared" si="117"/>
        <v>Scenario 4</v>
      </c>
      <c r="D198" s="75" t="str">
        <f t="shared" si="118"/>
        <v/>
      </c>
      <c r="E198" s="75" t="str">
        <f t="shared" si="119"/>
        <v/>
      </c>
      <c r="F198" s="75" t="str">
        <f t="shared" si="119"/>
        <v/>
      </c>
      <c r="G198" s="75" t="str">
        <f t="shared" si="119"/>
        <v/>
      </c>
      <c r="H198" s="75" t="str">
        <f t="shared" si="119"/>
        <v/>
      </c>
      <c r="I198" s="75" t="str">
        <f t="shared" si="119"/>
        <v/>
      </c>
      <c r="J198" s="75" t="str">
        <f t="shared" si="119"/>
        <v/>
      </c>
      <c r="K198" s="75" t="str">
        <f t="shared" si="119"/>
        <v/>
      </c>
      <c r="L198" s="75" t="str">
        <f t="shared" si="119"/>
        <v/>
      </c>
      <c r="M198" s="75" t="str">
        <f t="shared" si="119"/>
        <v/>
      </c>
      <c r="N198" s="75" t="str">
        <f t="shared" si="119"/>
        <v/>
      </c>
      <c r="O198" s="75" t="str">
        <f t="shared" si="119"/>
        <v/>
      </c>
      <c r="P198" s="75" t="str">
        <f t="shared" si="119"/>
        <v/>
      </c>
      <c r="Q198" s="75" t="str">
        <f t="shared" si="119"/>
        <v/>
      </c>
      <c r="R198" s="75" t="str">
        <f t="shared" si="119"/>
        <v/>
      </c>
      <c r="S198" s="75" t="str">
        <f t="shared" si="119"/>
        <v/>
      </c>
      <c r="T198" s="75" t="str">
        <f t="shared" si="119"/>
        <v/>
      </c>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c r="AQ198" s="78"/>
      <c r="AR198" s="78"/>
      <c r="AS198" s="78"/>
      <c r="AT198" s="78"/>
      <c r="AU198" s="78"/>
      <c r="AV198" s="78"/>
      <c r="AW198" s="78"/>
      <c r="AX198" s="78"/>
      <c r="AY198" s="78"/>
      <c r="AZ198" s="78"/>
      <c r="BA198" s="78"/>
      <c r="BB198" s="78"/>
      <c r="BC198" s="78"/>
    </row>
    <row r="199" spans="1:55" s="75" customFormat="1" ht="15" customHeight="1" x14ac:dyDescent="0.3">
      <c r="A199" s="76"/>
      <c r="D199" s="83"/>
      <c r="E199" s="83"/>
      <c r="Q199" s="111"/>
      <c r="R199" s="111"/>
      <c r="S199" s="111"/>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row>
    <row r="200" spans="1:55" ht="12" customHeight="1" x14ac:dyDescent="0.3"/>
    <row r="201" spans="1:55" ht="12" customHeight="1" x14ac:dyDescent="0.3"/>
    <row r="202" spans="1:55" ht="12" customHeight="1" x14ac:dyDescent="0.3"/>
    <row r="203" spans="1:55" ht="12" customHeight="1" x14ac:dyDescent="0.3"/>
    <row r="204" spans="1:55" ht="12" customHeight="1" x14ac:dyDescent="0.3"/>
  </sheetData>
  <sheetProtection algorithmName="SHA-512" hashValue="RVVYfD3Lv3qOeHCRp/R+vrAYdDHV/ZziOO/9hluik/6qIP7vK9Kv40IbPBs32S0yfME6qkuw4Rn2bX2B01mfbw==" saltValue="1ANc9QvWV3TR14DvUv1P/A==" spinCount="100000" sheet="1" objects="1" scenarios="1"/>
  <protectedRanges>
    <protectedRange sqref="C78:L92 C96:H97 M78:O92 C56:L70 C74:H75 M56:O70 C34:L48 C52:H53 M34:O48 C12:L26 C30:H31 M12:O26 J30:L31 J52:L53 J74:L75 J96:L97" name="Scenarios"/>
    <protectedRange sqref="C12:E14" name="Scenarios_1"/>
    <protectedRange sqref="J12:J14" name="Scenarios_2"/>
    <protectedRange sqref="C15:E16 C36:E37 C57:E58 C78:E79" name="Scenarios_3"/>
    <protectedRange sqref="K36:K37 K57:K58 K78:K79 K15:K16" name="Scenarios_6"/>
  </protectedRanges>
  <mergeCells count="145">
    <mergeCell ref="K9:L9"/>
    <mergeCell ref="C88:E88"/>
    <mergeCell ref="C89:E89"/>
    <mergeCell ref="C90:E90"/>
    <mergeCell ref="C91:E91"/>
    <mergeCell ref="C92:E92"/>
    <mergeCell ref="C83:E83"/>
    <mergeCell ref="C84:E84"/>
    <mergeCell ref="C85:E85"/>
    <mergeCell ref="C86:E86"/>
    <mergeCell ref="C87:E87"/>
    <mergeCell ref="C78:E78"/>
    <mergeCell ref="C79:E79"/>
    <mergeCell ref="C80:E80"/>
    <mergeCell ref="C81:E81"/>
    <mergeCell ref="C82:E82"/>
    <mergeCell ref="C66:E66"/>
    <mergeCell ref="C67:E67"/>
    <mergeCell ref="C68:E68"/>
    <mergeCell ref="C69:E69"/>
    <mergeCell ref="C21:E21"/>
    <mergeCell ref="C22:E22"/>
    <mergeCell ref="C23:E23"/>
    <mergeCell ref="C24:E24"/>
    <mergeCell ref="C25:E25"/>
    <mergeCell ref="C26:E26"/>
    <mergeCell ref="C44:E44"/>
    <mergeCell ref="C45:E45"/>
    <mergeCell ref="C46:E46"/>
    <mergeCell ref="C39:E39"/>
    <mergeCell ref="C40:E40"/>
    <mergeCell ref="C41:E41"/>
    <mergeCell ref="C42:E42"/>
    <mergeCell ref="C43:E43"/>
    <mergeCell ref="C12:E12"/>
    <mergeCell ref="C13:E13"/>
    <mergeCell ref="C14:E14"/>
    <mergeCell ref="C15:E15"/>
    <mergeCell ref="C16:E16"/>
    <mergeCell ref="C17:E17"/>
    <mergeCell ref="C18:E18"/>
    <mergeCell ref="C19:E19"/>
    <mergeCell ref="C20:E20"/>
    <mergeCell ref="F85:H85"/>
    <mergeCell ref="F86:H86"/>
    <mergeCell ref="F70:H70"/>
    <mergeCell ref="C34:E34"/>
    <mergeCell ref="C35:E35"/>
    <mergeCell ref="C36:E36"/>
    <mergeCell ref="C37:E37"/>
    <mergeCell ref="C38:E38"/>
    <mergeCell ref="C47:E47"/>
    <mergeCell ref="C48:E48"/>
    <mergeCell ref="C61:E61"/>
    <mergeCell ref="C62:E62"/>
    <mergeCell ref="C63:E63"/>
    <mergeCell ref="C64:E64"/>
    <mergeCell ref="C65:E65"/>
    <mergeCell ref="C56:E56"/>
    <mergeCell ref="C57:E57"/>
    <mergeCell ref="C58:E58"/>
    <mergeCell ref="C59:E59"/>
    <mergeCell ref="C60:E60"/>
    <mergeCell ref="C70:E70"/>
    <mergeCell ref="F20:H20"/>
    <mergeCell ref="F21:H21"/>
    <mergeCell ref="F22:H22"/>
    <mergeCell ref="F23:H23"/>
    <mergeCell ref="F24:H24"/>
    <mergeCell ref="A56:A70"/>
    <mergeCell ref="F78:H78"/>
    <mergeCell ref="F79:H79"/>
    <mergeCell ref="F80:H80"/>
    <mergeCell ref="F45:H45"/>
    <mergeCell ref="F46:H46"/>
    <mergeCell ref="A78:A92"/>
    <mergeCell ref="F47:H47"/>
    <mergeCell ref="F65:H65"/>
    <mergeCell ref="F66:H66"/>
    <mergeCell ref="F67:H67"/>
    <mergeCell ref="F68:H68"/>
    <mergeCell ref="F69:H69"/>
    <mergeCell ref="F60:H60"/>
    <mergeCell ref="F61:H61"/>
    <mergeCell ref="F62:H62"/>
    <mergeCell ref="F63:H63"/>
    <mergeCell ref="F64:H64"/>
    <mergeCell ref="F82:H82"/>
    <mergeCell ref="A12:A26"/>
    <mergeCell ref="A34:A48"/>
    <mergeCell ref="F25:H25"/>
    <mergeCell ref="F26:H26"/>
    <mergeCell ref="F34:H34"/>
    <mergeCell ref="F35:H35"/>
    <mergeCell ref="F36:H36"/>
    <mergeCell ref="F37:H37"/>
    <mergeCell ref="F38:H38"/>
    <mergeCell ref="F39:H39"/>
    <mergeCell ref="F40:H40"/>
    <mergeCell ref="F41:H41"/>
    <mergeCell ref="F42:H42"/>
    <mergeCell ref="F48:H48"/>
    <mergeCell ref="F43:H43"/>
    <mergeCell ref="F44:H44"/>
    <mergeCell ref="F12:H12"/>
    <mergeCell ref="F13:H13"/>
    <mergeCell ref="F14:H14"/>
    <mergeCell ref="F15:H15"/>
    <mergeCell ref="F16:H16"/>
    <mergeCell ref="F17:H17"/>
    <mergeCell ref="F18:H18"/>
    <mergeCell ref="F19:H19"/>
    <mergeCell ref="C94:I94"/>
    <mergeCell ref="C96:H96"/>
    <mergeCell ref="C97:H97"/>
    <mergeCell ref="J98:L98"/>
    <mergeCell ref="C28:I28"/>
    <mergeCell ref="C30:H30"/>
    <mergeCell ref="C31:H31"/>
    <mergeCell ref="J32:L32"/>
    <mergeCell ref="J49:L49"/>
    <mergeCell ref="J71:L71"/>
    <mergeCell ref="J93:L93"/>
    <mergeCell ref="F56:H56"/>
    <mergeCell ref="F57:H57"/>
    <mergeCell ref="F58:H58"/>
    <mergeCell ref="F59:H59"/>
    <mergeCell ref="F81:H81"/>
    <mergeCell ref="F92:H92"/>
    <mergeCell ref="F87:H87"/>
    <mergeCell ref="F88:H88"/>
    <mergeCell ref="F89:H89"/>
    <mergeCell ref="F90:H90"/>
    <mergeCell ref="F91:H91"/>
    <mergeCell ref="F83:H83"/>
    <mergeCell ref="F84:H84"/>
    <mergeCell ref="J27:L27"/>
    <mergeCell ref="C50:I50"/>
    <mergeCell ref="C52:H52"/>
    <mergeCell ref="C53:H53"/>
    <mergeCell ref="J54:L54"/>
    <mergeCell ref="C72:I72"/>
    <mergeCell ref="C74:H74"/>
    <mergeCell ref="C75:H75"/>
    <mergeCell ref="J76:L76"/>
  </mergeCells>
  <phoneticPr fontId="9" type="noConversion"/>
  <conditionalFormatting sqref="D111:G111 D119:F122">
    <cfRule type="expression" dxfId="6" priority="34">
      <formula>$BC$12="Neen"</formula>
    </cfRule>
  </conditionalFormatting>
  <conditionalFormatting sqref="D112:G112">
    <cfRule type="expression" dxfId="5" priority="33">
      <formula>$BC$13="Neen"</formula>
    </cfRule>
  </conditionalFormatting>
  <conditionalFormatting sqref="D113:G113">
    <cfRule type="expression" dxfId="4" priority="32">
      <formula>$BC$14="Neen"</formula>
    </cfRule>
  </conditionalFormatting>
  <conditionalFormatting sqref="D114:G114">
    <cfRule type="expression" dxfId="3" priority="31">
      <formula>$BC$15="Neen"</formula>
    </cfRule>
  </conditionalFormatting>
  <conditionalFormatting sqref="D127:F130">
    <cfRule type="expression" dxfId="2" priority="7">
      <formula>$BC$12="Neen"</formula>
    </cfRule>
  </conditionalFormatting>
  <conditionalFormatting sqref="I119:J122">
    <cfRule type="expression" dxfId="1" priority="3">
      <formula>$BC$12="Neen"</formula>
    </cfRule>
  </conditionalFormatting>
  <conditionalFormatting sqref="I127:J130">
    <cfRule type="expression" dxfId="0" priority="1">
      <formula>$BC$12="Neen"</formula>
    </cfRule>
  </conditionalFormatting>
  <dataValidations count="2">
    <dataValidation type="list" allowBlank="1" showInputMessage="1" showErrorMessage="1" sqref="I27" xr:uid="{6EC54CA1-B7D0-4084-85B2-11797D99ACBF}">
      <formula1>#REF!</formula1>
    </dataValidation>
    <dataValidation type="list" allowBlank="1" showInputMessage="1" showErrorMessage="1" sqref="I12:I26 I78:I92 I56:I70 I34:I48" xr:uid="{9BF5F04D-FECF-4318-9F4A-D74163835EC6}">
      <formula1>$U$7:$U$8</formula1>
    </dataValidation>
  </dataValidations>
  <pageMargins left="0.7" right="0.7" top="0.75" bottom="0.75" header="0.3" footer="0.3"/>
  <pageSetup paperSize="8" orientation="landscape" r:id="rId1"/>
  <rowBreaks count="1" manualBreakCount="1">
    <brk id="10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8580EF7-C083-4703-A3B6-FD9FC78E6B5C}">
          <x14:formula1>
            <xm:f>Randvoorwaarden!$A$3:$A$40</xm:f>
          </x14:formula1>
          <xm:sqref>M56:O70 M78:O92 M34:O48 M12:O26</xm:sqref>
        </x14:dataValidation>
        <x14:dataValidation type="list" allowBlank="1" showInputMessage="1" showErrorMessage="1" xr:uid="{C6349498-B680-4DA5-87F5-DD72CD35DE44}">
          <x14:formula1>
            <xm:f>Maatregelen!$A$3:$A$39</xm:f>
          </x14:formula1>
          <xm:sqref>F78:H92 F12:F16 G13:H16 F34:H48 F56:H70 F17:H27 F31:H31 F53:H53 F75:H75 F97:H97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EB51D58C09EA48874AA3A499B6A563" ma:contentTypeVersion="2" ma:contentTypeDescription="Een nieuw document maken." ma:contentTypeScope="" ma:versionID="07113b7d9daf8cc1773d0d43d6a3fc03">
  <xsd:schema xmlns:xsd="http://www.w3.org/2001/XMLSchema" xmlns:xs="http://www.w3.org/2001/XMLSchema" xmlns:p="http://schemas.microsoft.com/office/2006/metadata/properties" xmlns:ns2="de46f6ac-d6dd-42a0-93a9-cc43811f0031" targetNamespace="http://schemas.microsoft.com/office/2006/metadata/properties" ma:root="true" ma:fieldsID="62b78b70907f4acf08993019ffc553da" ns2:_="">
    <xsd:import namespace="de46f6ac-d6dd-42a0-93a9-cc43811f003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6f6ac-d6dd-42a0-93a9-cc43811f00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91E25E-0DCD-46DF-B163-787DCFD7F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46f6ac-d6dd-42a0-93a9-cc43811f0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45CD66-BE45-4C69-9FAF-691E20008DF7}">
  <ds:schemaRefs>
    <ds:schemaRef ds:uri="http://schemas.microsoft.com/sharepoint/v3/contenttype/forms"/>
  </ds:schemaRefs>
</ds:datastoreItem>
</file>

<file path=customXml/itemProps3.xml><?xml version="1.0" encoding="utf-8"?>
<ds:datastoreItem xmlns:ds="http://schemas.openxmlformats.org/officeDocument/2006/customXml" ds:itemID="{9007FFEC-148F-4A40-ABC3-0C344F57A725}">
  <ds:schemaRefs>
    <ds:schemaRef ds:uri="http://purl.org/dc/elements/1.1/"/>
    <ds:schemaRef ds:uri="http://schemas.microsoft.com/office/2006/documentManagement/types"/>
    <ds:schemaRef ds:uri="de46f6ac-d6dd-42a0-93a9-cc43811f003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Handleiding</vt:lpstr>
      <vt:lpstr>Administratieve gegevens</vt:lpstr>
      <vt:lpstr>Emissies site 1</vt:lpstr>
      <vt:lpstr>Emissies site 2</vt:lpstr>
      <vt:lpstr>Emissies site 3</vt:lpstr>
      <vt:lpstr>Emissies site 4</vt:lpstr>
      <vt:lpstr>Emissies site 5</vt:lpstr>
      <vt:lpstr>Emissies totaal</vt:lpstr>
      <vt:lpstr>Scenario's</vt:lpstr>
      <vt:lpstr>Maatregelen</vt:lpstr>
      <vt:lpstr>Randvoorwaarden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Stassen, Bert</dc:creator>
  <cp:keywords/>
  <dc:description/>
  <cp:lastModifiedBy>Geert Reunes</cp:lastModifiedBy>
  <cp:revision/>
  <cp:lastPrinted>2022-12-21T14:08:13Z</cp:lastPrinted>
  <dcterms:created xsi:type="dcterms:W3CDTF">2022-12-18T06:47:38Z</dcterms:created>
  <dcterms:modified xsi:type="dcterms:W3CDTF">2024-03-18T10:09:48Z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0x010100C1EB51D58C09EA48874AA3A499B6A563</vt:lpwstr>
  </property>
</Properties>
</file>